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400" yWindow="1110" windowWidth="11595" windowHeight="2205"/>
  </bookViews>
  <sheets>
    <sheet name="BackingSheet-20180701" sheetId="1" r:id="rId1"/>
  </sheets>
  <definedNames>
    <definedName name="_xlnm._FilterDatabase" localSheetId="0" hidden="1">'BackingSheet-20180701'!$A$1:$BV$100</definedName>
  </definedNames>
  <calcPr calcId="145621"/>
</workbook>
</file>

<file path=xl/calcChain.xml><?xml version="1.0" encoding="utf-8"?>
<calcChain xmlns="http://schemas.openxmlformats.org/spreadsheetml/2006/main">
  <c r="AX98" i="1" l="1"/>
  <c r="BD98" i="1"/>
  <c r="AX99" i="1"/>
  <c r="BD97" i="1"/>
  <c r="AX97" i="1"/>
  <c r="BD96" i="1"/>
  <c r="AX96" i="1"/>
  <c r="BD95" i="1"/>
  <c r="AX95" i="1"/>
  <c r="BD94" i="1"/>
  <c r="AX94" i="1"/>
  <c r="AX82" i="1" l="1"/>
  <c r="BD82" i="1"/>
  <c r="AX78" i="1" l="1"/>
  <c r="BD72" i="1" l="1"/>
  <c r="AX72" i="1"/>
  <c r="BD50" i="1" l="1"/>
  <c r="AX50" i="1"/>
  <c r="BD49" i="1"/>
  <c r="AX49" i="1"/>
  <c r="BD48" i="1" l="1"/>
  <c r="AX48" i="1"/>
  <c r="BD47" i="1"/>
  <c r="AX47" i="1"/>
  <c r="BD46" i="1"/>
  <c r="AX46" i="1"/>
  <c r="AX33" i="1" l="1"/>
  <c r="AX31" i="1"/>
  <c r="AX30" i="1"/>
  <c r="BD27" i="1" l="1"/>
  <c r="AX27" i="1"/>
  <c r="AX26" i="1"/>
  <c r="BD25" i="1"/>
  <c r="AX25" i="1"/>
  <c r="BD24" i="1"/>
  <c r="AX24" i="1"/>
  <c r="BD20" i="1"/>
  <c r="AX20" i="1"/>
  <c r="BD19" i="1"/>
  <c r="AX19" i="1"/>
  <c r="AX18" i="1"/>
  <c r="BD18" i="1"/>
  <c r="BD5" i="1"/>
  <c r="AX5" i="1"/>
  <c r="BD3" i="1"/>
  <c r="AX3" i="1"/>
  <c r="BD2" i="1"/>
  <c r="AX2" i="1"/>
</calcChain>
</file>

<file path=xl/sharedStrings.xml><?xml version="1.0" encoding="utf-8"?>
<sst xmlns="http://schemas.openxmlformats.org/spreadsheetml/2006/main" count="1155" uniqueCount="232">
  <si>
    <t>Customer reference</t>
  </si>
  <si>
    <t>Water SPID</t>
  </si>
  <si>
    <t>Sewerage SPID</t>
  </si>
  <si>
    <t>DPID</t>
  </si>
  <si>
    <t>Live Rateable Value</t>
  </si>
  <si>
    <t>Customer site reference</t>
  </si>
  <si>
    <t>Site name</t>
  </si>
  <si>
    <t>Address</t>
  </si>
  <si>
    <t>Bill number</t>
  </si>
  <si>
    <t>Bill date</t>
  </si>
  <si>
    <t>From date</t>
  </si>
  <si>
    <t>To date</t>
  </si>
  <si>
    <t>Charge Type</t>
  </si>
  <si>
    <t>Water tariff</t>
  </si>
  <si>
    <t>Sewerage tariff</t>
  </si>
  <si>
    <t>Water chargeable meter size (mm)</t>
  </si>
  <si>
    <t>Sewerage chargeable meter size (mm)</t>
  </si>
  <si>
    <t>Meter serial number</t>
  </si>
  <si>
    <t>Meter exchange in bill period</t>
  </si>
  <si>
    <t>Meter size changed in bill period</t>
  </si>
  <si>
    <t>RTS %</t>
  </si>
  <si>
    <t>RTS % changed in bill period</t>
  </si>
  <si>
    <t>Rateable value</t>
  </si>
  <si>
    <t>RV changed in bill period</t>
  </si>
  <si>
    <t>MDD Volume m3</t>
  </si>
  <si>
    <t>MDD changed in bill period</t>
  </si>
  <si>
    <t>Chargeable volume (CDV x no. of days)</t>
  </si>
  <si>
    <t>sBODl</t>
  </si>
  <si>
    <t>TSSl</t>
  </si>
  <si>
    <t>Ot</t>
  </si>
  <si>
    <t>St</t>
  </si>
  <si>
    <t>TE standard strength process</t>
  </si>
  <si>
    <t>TE allowance</t>
  </si>
  <si>
    <t>TE actual volume discharged (ADV)</t>
  </si>
  <si>
    <t>Previous meter reading (m3)</t>
  </si>
  <si>
    <t>Date of previous reading</t>
  </si>
  <si>
    <t>Type of previous reading</t>
  </si>
  <si>
    <t>Actual meter reading this period (m3)</t>
  </si>
  <si>
    <t>Date of actual reading this period</t>
  </si>
  <si>
    <t>Type of actual reading this period</t>
  </si>
  <si>
    <t>Latest meter reading (m3)</t>
  </si>
  <si>
    <t>Date of latest meter reading</t>
  </si>
  <si>
    <t>Type of latest reading</t>
  </si>
  <si>
    <t>Water volume used (m3)</t>
  </si>
  <si>
    <t>Volume used year to date (m3)</t>
  </si>
  <si>
    <t>Sub-meter consumption (m3)</t>
  </si>
  <si>
    <t xml:space="preserve"> Sewerage volume</t>
  </si>
  <si>
    <t>Number of days billed</t>
  </si>
  <si>
    <t>Unmetered water fixed charge £</t>
  </si>
  <si>
    <t>Unmetered water variable charge £</t>
  </si>
  <si>
    <t>Metered water fixed charge £</t>
  </si>
  <si>
    <t>Metered water volumetric charge £</t>
  </si>
  <si>
    <t>MDD Charge £</t>
  </si>
  <si>
    <t>Total water charge £</t>
  </si>
  <si>
    <t>Unmetered sewerage fixed charge £</t>
  </si>
  <si>
    <t>Unmetered sewerage variable charge £</t>
  </si>
  <si>
    <t>Metered sewerage fixed charge £</t>
  </si>
  <si>
    <t>Metered sewerage volumetric charge £</t>
  </si>
  <si>
    <t>Total sewerage charge £</t>
  </si>
  <si>
    <t>Property drainage charge £</t>
  </si>
  <si>
    <t>Roads drainage charge £</t>
  </si>
  <si>
    <t>Total drainage charge £</t>
  </si>
  <si>
    <t>TE Fixed Charge £</t>
  </si>
  <si>
    <t>Total trade effluent availability charge £</t>
  </si>
  <si>
    <t>Total trade effluent operating charge £</t>
  </si>
  <si>
    <t>Adjustment £</t>
  </si>
  <si>
    <t>VAT adjustment £</t>
  </si>
  <si>
    <t>SI charges (excl. VAT) £</t>
  </si>
  <si>
    <t>VAT £</t>
  </si>
  <si>
    <t>Total charge £</t>
  </si>
  <si>
    <t>Total charge due £</t>
  </si>
  <si>
    <t>Withdrawn charge £</t>
  </si>
  <si>
    <t>Withdrawn VAT £</t>
  </si>
  <si>
    <t>Total withdrawn charge £</t>
  </si>
  <si>
    <t>302145934XW1X</t>
  </si>
  <si>
    <t>302145934XS17</t>
  </si>
  <si>
    <t xml:space="preserve"> </t>
  </si>
  <si>
    <t xml:space="preserve">ORIGIN WAY EUROPARC GRIMSBY DN37 9TZ  </t>
  </si>
  <si>
    <t>Metered Supply</t>
  </si>
  <si>
    <t>Anglian Area Streamline Orange</t>
  </si>
  <si>
    <t>07W726866R</t>
  </si>
  <si>
    <t>N</t>
  </si>
  <si>
    <t>Estimate</t>
  </si>
  <si>
    <t>3021445985W18</t>
  </si>
  <si>
    <t>3021445985S15</t>
  </si>
  <si>
    <t xml:space="preserve">UNITS 1-6 ESTATE ROAD 3 UNIT 2 SOUTH HUMBERSIDE INDUST GRIMSBY DN31 2TB  </t>
  </si>
  <si>
    <t>Anglian Area Streamline Green</t>
  </si>
  <si>
    <t>07M139431Q</t>
  </si>
  <si>
    <t>3021445977W10</t>
  </si>
  <si>
    <t>3021445977S18</t>
  </si>
  <si>
    <t xml:space="preserve">UNIT 1 PYWIPE PLACE GRIMSBY DN31 2TB   </t>
  </si>
  <si>
    <t>07M139434T</t>
  </si>
  <si>
    <t>302143245XW1X</t>
  </si>
  <si>
    <t>302143245XS17</t>
  </si>
  <si>
    <t xml:space="preserve">2 ORIGIN WAY EUROPARC GRIMSBY DN37 9TZ  </t>
  </si>
  <si>
    <t>06M1803110</t>
  </si>
  <si>
    <t>3020606160W16</t>
  </si>
  <si>
    <t>3020606160S13</t>
  </si>
  <si>
    <t xml:space="preserve">CROMWELL ROAD GRIMSBY DN31 2BH   </t>
  </si>
  <si>
    <t>Anglian Area Streamline Blue</t>
  </si>
  <si>
    <t>12H761386S</t>
  </si>
  <si>
    <t>Cyclic</t>
  </si>
  <si>
    <t>12M143905Q</t>
  </si>
  <si>
    <t>S01ACF04GYKA_</t>
  </si>
  <si>
    <t>Trade Effluent Operating</t>
  </si>
  <si>
    <t>Swimming Pool</t>
  </si>
  <si>
    <t>3021370241W12</t>
  </si>
  <si>
    <t xml:space="preserve">ORNAMENTAL LAKE ENTRY PARK ROADS GRIMSBY DN37 9TT  </t>
  </si>
  <si>
    <t>99W000178V</t>
  </si>
  <si>
    <t>3021363687W10</t>
  </si>
  <si>
    <t>3021363687S18</t>
  </si>
  <si>
    <t>10M351841K</t>
  </si>
  <si>
    <t>3021345972W19</t>
  </si>
  <si>
    <t>3021345972S16</t>
  </si>
  <si>
    <t xml:space="preserve">ALEXANDRA DOCK BUSINESS CENTRE ALEXANDRA DOCK GRIMSBY DN31 1UL  </t>
  </si>
  <si>
    <t>96M054748R</t>
  </si>
  <si>
    <t>3020494990W16</t>
  </si>
  <si>
    <t>3020494990S13</t>
  </si>
  <si>
    <t xml:space="preserve">TRANSFER LOADING STATION GILBEY ROAD GRIMSBY DN31 2UD  </t>
  </si>
  <si>
    <t>10A101505Y</t>
  </si>
  <si>
    <t xml:space="preserve">65 PROMENADE CLEETHORPES DN35 8SE   </t>
  </si>
  <si>
    <t>09M355533G</t>
  </si>
  <si>
    <t>3021330908W17</t>
  </si>
  <si>
    <t>3021330908S14</t>
  </si>
  <si>
    <t>3021309380W16</t>
  </si>
  <si>
    <t>3021309380S13</t>
  </si>
  <si>
    <t xml:space="preserve">THE DUKE OF YORK GARDENS CORPORATION ROAD GRIMSBY DN31 2PY  </t>
  </si>
  <si>
    <t>99A811798U</t>
  </si>
  <si>
    <t>3021296254W11</t>
  </si>
  <si>
    <t xml:space="preserve">ALLOTMENTS NEWHAVEN TERRACE GRIMSBY DN31 2RU  </t>
  </si>
  <si>
    <t>14M081052S</t>
  </si>
  <si>
    <t>3021153615W18</t>
  </si>
  <si>
    <t>3021153615S15</t>
  </si>
  <si>
    <t xml:space="preserve">PREMISES MARGARET STREET IMMINGHAM DN40 1LD  </t>
  </si>
  <si>
    <t>99A803204X</t>
  </si>
  <si>
    <t>3021153526S11</t>
  </si>
  <si>
    <t>S01IMMPOOLKA_</t>
  </si>
  <si>
    <t>3021153526W14</t>
  </si>
  <si>
    <t xml:space="preserve">PRINCESS STREET IMMINGHAM DN40 1LN   </t>
  </si>
  <si>
    <t>91K000063</t>
  </si>
  <si>
    <t>3021152236W14</t>
  </si>
  <si>
    <t xml:space="preserve">ALLOTMENTS SPRINGFIELD ROAD GRIMSBY DN33 3JH  </t>
  </si>
  <si>
    <t>3021152058W17</t>
  </si>
  <si>
    <t xml:space="preserve">SUPPLY DUKE OF YORK GARDENS YORK STREET GRIMSBY DN31 1TR  </t>
  </si>
  <si>
    <t>16M336335S</t>
  </si>
  <si>
    <t>3021151922S16</t>
  </si>
  <si>
    <t>S01NCB33GCKA_</t>
  </si>
  <si>
    <t>Vehicle Wash (Auto)</t>
  </si>
  <si>
    <t>3021151922W19</t>
  </si>
  <si>
    <t xml:space="preserve">DOUGHTY ROAD GRIMSBY DN32 0LL DN32 0LL  </t>
  </si>
  <si>
    <t>17W729374X</t>
  </si>
  <si>
    <t xml:space="preserve">CLEETHORPES LIBRARY ALEXANDRA ROAD CLEETHORPES DN35 8LG  </t>
  </si>
  <si>
    <t>96A078307M</t>
  </si>
  <si>
    <t>3021151159W13</t>
  </si>
  <si>
    <t>3021151159S10</t>
  </si>
  <si>
    <t xml:space="preserve">PIER GARDENS HIGH STREET CLEETHORPES DN35 8LF  </t>
  </si>
  <si>
    <t>3021151019W13</t>
  </si>
  <si>
    <t>3021151019S10</t>
  </si>
  <si>
    <t xml:space="preserve">GARDENS &amp; FOUNTAINS KINGSWAY CLEETHORPES DN35 8QL  </t>
  </si>
  <si>
    <t>17M374726M</t>
  </si>
  <si>
    <t>3021150829W13</t>
  </si>
  <si>
    <t>Y</t>
  </si>
  <si>
    <t>3021132480W16</t>
  </si>
  <si>
    <t>3021132480S13</t>
  </si>
  <si>
    <t xml:space="preserve">ALEXANDRA DOCK GRIMSBY DN31 1UZ   </t>
  </si>
  <si>
    <t>3021130771W12</t>
  </si>
  <si>
    <t>3021130771S1X</t>
  </si>
  <si>
    <t xml:space="preserve">WATER SPORTS CENTRE ALEXANDRA DOCK GRIMSBY DN31 3TD  </t>
  </si>
  <si>
    <t>14M132095O</t>
  </si>
  <si>
    <t>3021128645W18</t>
  </si>
  <si>
    <t>3021128645S15</t>
  </si>
  <si>
    <t xml:space="preserve">JUBILEE PARK PAVILION ST CHRISTOPHERS ROAD HUMBERSTON GRIMSBY DN36 4EA </t>
  </si>
  <si>
    <t>12M3092996</t>
  </si>
  <si>
    <t>3021127428W17</t>
  </si>
  <si>
    <t>3021127428S14</t>
  </si>
  <si>
    <t xml:space="preserve">CLEETHORPES BUSINESS CENTRE JACKSON PLACE HUMBERSTON GRIMSBY DN36 4AS </t>
  </si>
  <si>
    <t>00A8076860</t>
  </si>
  <si>
    <t>3021125514W11</t>
  </si>
  <si>
    <t>3021125514S19</t>
  </si>
  <si>
    <t xml:space="preserve">SPORTS PAVILLION ARCHER ROAD WALTHAM GRIMSBY DN37 0UE </t>
  </si>
  <si>
    <t>3020882435W18</t>
  </si>
  <si>
    <t xml:space="preserve">SPORTS PAVILLION CHAPEL LANE HABROUGH IMMINGHAM DN40 3AF </t>
  </si>
  <si>
    <t>10A101515+</t>
  </si>
  <si>
    <t>3020860598S14</t>
  </si>
  <si>
    <t>S01CLEEJACKA_</t>
  </si>
  <si>
    <t xml:space="preserve">CLEETHORPES LEISURE CENTRE KINGSWAY CLEETHORPES DN35 0BY  </t>
  </si>
  <si>
    <t>Anglian Area Profile</t>
  </si>
  <si>
    <t>12W727392O</t>
  </si>
  <si>
    <t>3020860598W17</t>
  </si>
  <si>
    <t>17767059-S01</t>
  </si>
  <si>
    <t>17767059-S02</t>
  </si>
  <si>
    <t>302085377XW1X</t>
  </si>
  <si>
    <t>302085377XS17</t>
  </si>
  <si>
    <t xml:space="preserve">WALTHAM LIBRARY HIGH STREET WALTHAM GRIMSBY DN37 0LL </t>
  </si>
  <si>
    <t>13M362668L</t>
  </si>
  <si>
    <t xml:space="preserve">CLEETHORPES DN35 0BZ    </t>
  </si>
  <si>
    <t>92M118668</t>
  </si>
  <si>
    <t>3020835003W15</t>
  </si>
  <si>
    <t>3020835003S12</t>
  </si>
  <si>
    <t>10F201928K</t>
  </si>
  <si>
    <t>3020876532W19</t>
  </si>
  <si>
    <t>3020876532S16</t>
  </si>
  <si>
    <t xml:space="preserve">THE CHAPEL HOUSE KINGS ROAD IMMINGHAM DN40 1QS  </t>
  </si>
  <si>
    <t>03M142026+</t>
  </si>
  <si>
    <t>3021392814W11</t>
  </si>
  <si>
    <t>3021392814S19</t>
  </si>
  <si>
    <t>3020513677W10</t>
  </si>
  <si>
    <t>3020513677S18</t>
  </si>
  <si>
    <t xml:space="preserve">WALTHAM CRICKET CLUB MOUNT PLEASANT WALTHAM GRIMSBY DN37 0LZ </t>
  </si>
  <si>
    <t>16M293904E</t>
  </si>
  <si>
    <t>3021484239W13</t>
  </si>
  <si>
    <t>3021484239S10</t>
  </si>
  <si>
    <t xml:space="preserve">UNIT 1-3 IMMINGHAM BUSINESS UN PRINCESS STREET IMMINGHAM DN40 1LN  </t>
  </si>
  <si>
    <t>11M6415959</t>
  </si>
  <si>
    <t>3020493404W11</t>
  </si>
  <si>
    <t>3020493404S19</t>
  </si>
  <si>
    <t xml:space="preserve">SPORTS COMPLEX ROVAL DRIVE IMMINGHAM DN40 2DY  </t>
  </si>
  <si>
    <t>99A817227O</t>
  </si>
  <si>
    <t>3021152104W11</t>
  </si>
  <si>
    <t xml:space="preserve">WHEELSBY ALLOTMENTS RIALTO AVENUE GRIMSBY DN32 9QZ  </t>
  </si>
  <si>
    <t>93A7397819</t>
  </si>
  <si>
    <t>3021151825W18</t>
  </si>
  <si>
    <t>3021151825S15</t>
  </si>
  <si>
    <t xml:space="preserve">EDUCATION DEVELOPMENT CENTRE HENEAGE ROAD GRIMSBY DN32 9DZ  </t>
  </si>
  <si>
    <t>00A000385P</t>
  </si>
  <si>
    <t>3021151817W10</t>
  </si>
  <si>
    <t>3021151817S18</t>
  </si>
  <si>
    <t>00A1036060</t>
  </si>
  <si>
    <t>3020465087W10</t>
  </si>
  <si>
    <t>3020465087S18</t>
  </si>
  <si>
    <t xml:space="preserve">2 WATERWORKS STREET IMMINGHAM DN40 1BG   </t>
  </si>
  <si>
    <t>11F208652A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</si>
</sst>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0" fillId="0" borderId="0" xfId="0" applyFill="1"/>
    <xf numFmtId="1" fontId="0" fillId="0" borderId="0" xfId="0" applyNumberFormat="1" applyFill="1"/>
    <xf numFmtId="14" fontId="0" fillId="0" borderId="0" xfId="0" applyNumberForma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00"/>
  <sheetViews>
    <sheetView tabSelected="1" topLeftCell="G64" zoomScale="90" zoomScaleNormal="90" workbookViewId="0">
      <selection activeCell="H40" sqref="H40"/>
    </sheetView>
  </sheetViews>
  <sheetFormatPr defaultRowHeight="15" x14ac:dyDescent="0.25"/>
  <cols>
    <col min="1" max="7" width="9.140625" style="1"/>
    <col min="8" max="8" width="76.140625" style="1" bestFit="1" customWidth="1"/>
    <col min="9" max="9" width="18.85546875" style="2" bestFit="1" customWidth="1"/>
    <col min="10" max="10" width="11.5703125" style="1" bestFit="1" customWidth="1"/>
    <col min="11" max="11" width="12.28515625" style="1" bestFit="1" customWidth="1"/>
    <col min="12" max="12" width="11.5703125" style="1" bestFit="1" customWidth="1"/>
    <col min="13" max="17" width="9.140625" style="1"/>
    <col min="18" max="18" width="21.7109375" style="1" bestFit="1" customWidth="1"/>
    <col min="19" max="35" width="9.140625" style="1"/>
    <col min="36" max="36" width="25.42578125" style="1" bestFit="1" customWidth="1"/>
    <col min="37" max="38" width="9.140625" style="1"/>
    <col min="39" max="39" width="33.28515625" style="1" bestFit="1" customWidth="1"/>
    <col min="40" max="41" width="9.140625" style="1"/>
    <col min="42" max="42" width="28.7109375" style="1" bestFit="1" customWidth="1"/>
    <col min="43" max="16384" width="9.140625" style="1"/>
  </cols>
  <sheetData>
    <row r="1" spans="1:7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</row>
    <row r="2" spans="1:74" x14ac:dyDescent="0.25">
      <c r="A2" s="1">
        <v>2319148</v>
      </c>
      <c r="B2" s="1" t="s">
        <v>74</v>
      </c>
      <c r="C2" s="1" t="s">
        <v>75</v>
      </c>
      <c r="G2" s="1" t="s">
        <v>76</v>
      </c>
      <c r="H2" s="1" t="s">
        <v>77</v>
      </c>
      <c r="I2" s="2">
        <v>906620242480616</v>
      </c>
      <c r="J2" s="3">
        <v>43267</v>
      </c>
      <c r="K2" s="3">
        <v>43175</v>
      </c>
      <c r="L2" s="3">
        <v>43266</v>
      </c>
      <c r="M2" s="1" t="s">
        <v>78</v>
      </c>
      <c r="N2" s="1" t="s">
        <v>79</v>
      </c>
      <c r="O2" s="1" t="s">
        <v>79</v>
      </c>
      <c r="R2" s="1" t="s">
        <v>80</v>
      </c>
      <c r="S2" s="1" t="s">
        <v>81</v>
      </c>
      <c r="U2" s="1">
        <v>0</v>
      </c>
      <c r="V2" s="1" t="s">
        <v>81</v>
      </c>
      <c r="W2" s="1">
        <v>0</v>
      </c>
      <c r="Y2" s="1">
        <v>0</v>
      </c>
      <c r="Z2" s="1" t="s">
        <v>81</v>
      </c>
      <c r="AH2" s="1">
        <v>0</v>
      </c>
      <c r="AI2" s="1">
        <v>26132</v>
      </c>
      <c r="AJ2" s="3">
        <v>43174</v>
      </c>
      <c r="AK2" s="1" t="s">
        <v>82</v>
      </c>
      <c r="AO2" s="1">
        <v>27687</v>
      </c>
      <c r="AP2" s="3">
        <v>43266</v>
      </c>
      <c r="AQ2" s="1" t="s">
        <v>82</v>
      </c>
      <c r="AR2" s="1">
        <v>1555</v>
      </c>
      <c r="AS2" s="1">
        <v>-1285</v>
      </c>
      <c r="AU2" s="1">
        <v>1399.5</v>
      </c>
      <c r="AV2" s="1">
        <v>92</v>
      </c>
      <c r="AX2" s="1">
        <f>+AY2/AV2*76</f>
        <v>28.904782608695655</v>
      </c>
      <c r="AY2" s="1">
        <v>34.99</v>
      </c>
      <c r="AZ2" s="1">
        <v>1888.36</v>
      </c>
      <c r="BB2" s="1">
        <v>1923.35</v>
      </c>
      <c r="BD2" s="1">
        <f>+BE2/AV2*76</f>
        <v>38.561739130434781</v>
      </c>
      <c r="BE2" s="1">
        <v>46.68</v>
      </c>
      <c r="BF2" s="1">
        <v>2174.83</v>
      </c>
      <c r="BG2" s="1">
        <v>2221.5100000000002</v>
      </c>
      <c r="BJ2" s="1">
        <v>0</v>
      </c>
      <c r="BQ2" s="1">
        <v>0</v>
      </c>
      <c r="BR2" s="1">
        <v>4144.8599999999997</v>
      </c>
      <c r="BS2" s="1">
        <v>4144.8599999999997</v>
      </c>
      <c r="BV2" s="1">
        <v>0</v>
      </c>
    </row>
    <row r="3" spans="1:74" x14ac:dyDescent="0.25">
      <c r="A3" s="1">
        <v>2333631</v>
      </c>
      <c r="B3" s="1" t="s">
        <v>83</v>
      </c>
      <c r="C3" s="1" t="s">
        <v>84</v>
      </c>
      <c r="G3" s="1" t="s">
        <v>76</v>
      </c>
      <c r="H3" s="1" t="s">
        <v>85</v>
      </c>
      <c r="I3" s="2">
        <v>906623161880616</v>
      </c>
      <c r="J3" s="3">
        <v>43267</v>
      </c>
      <c r="K3" s="3">
        <v>43175</v>
      </c>
      <c r="L3" s="3">
        <v>43266</v>
      </c>
      <c r="M3" s="1" t="s">
        <v>78</v>
      </c>
      <c r="N3" s="1" t="s">
        <v>86</v>
      </c>
      <c r="O3" s="1" t="s">
        <v>86</v>
      </c>
      <c r="R3" s="1" t="s">
        <v>87</v>
      </c>
      <c r="S3" s="1" t="s">
        <v>81</v>
      </c>
      <c r="U3" s="1">
        <v>0</v>
      </c>
      <c r="V3" s="1" t="s">
        <v>81</v>
      </c>
      <c r="W3" s="1">
        <v>0</v>
      </c>
      <c r="Y3" s="1">
        <v>0</v>
      </c>
      <c r="Z3" s="1" t="s">
        <v>81</v>
      </c>
      <c r="AH3" s="1">
        <v>0</v>
      </c>
      <c r="AI3" s="1">
        <v>196</v>
      </c>
      <c r="AJ3" s="3">
        <v>43174</v>
      </c>
      <c r="AK3" s="1" t="s">
        <v>82</v>
      </c>
      <c r="AO3" s="1">
        <v>200</v>
      </c>
      <c r="AP3" s="3">
        <v>43266</v>
      </c>
      <c r="AQ3" s="1" t="s">
        <v>82</v>
      </c>
      <c r="AR3" s="1">
        <v>4</v>
      </c>
      <c r="AS3" s="1">
        <v>-3</v>
      </c>
      <c r="AU3" s="1">
        <v>3.6</v>
      </c>
      <c r="AV3" s="1">
        <v>92</v>
      </c>
      <c r="AX3" s="1">
        <f>+AY3/AV3*76</f>
        <v>9.9873913043478257</v>
      </c>
      <c r="AY3" s="1">
        <v>12.09</v>
      </c>
      <c r="AZ3" s="1">
        <v>5.41</v>
      </c>
      <c r="BB3" s="1">
        <v>17.5</v>
      </c>
      <c r="BD3" s="1">
        <f>+BE3/AV3*76</f>
        <v>25.32782608695652</v>
      </c>
      <c r="BE3" s="1">
        <v>30.66</v>
      </c>
      <c r="BF3" s="1">
        <v>5.84</v>
      </c>
      <c r="BG3" s="1">
        <v>36.5</v>
      </c>
      <c r="BJ3" s="1">
        <v>0</v>
      </c>
      <c r="BQ3" s="1">
        <v>0</v>
      </c>
      <c r="BR3" s="1">
        <v>54</v>
      </c>
      <c r="BS3" s="1">
        <v>54</v>
      </c>
      <c r="BV3" s="1">
        <v>0</v>
      </c>
    </row>
    <row r="4" spans="1:74" x14ac:dyDescent="0.25">
      <c r="A4" s="1">
        <v>2333640</v>
      </c>
      <c r="B4" s="1" t="s">
        <v>88</v>
      </c>
      <c r="C4" s="1" t="s">
        <v>89</v>
      </c>
      <c r="G4" s="1" t="s">
        <v>76</v>
      </c>
      <c r="H4" s="1" t="s">
        <v>90</v>
      </c>
      <c r="I4" s="2">
        <v>906620222880616</v>
      </c>
      <c r="J4" s="3">
        <v>43267</v>
      </c>
      <c r="K4" s="3">
        <v>43175</v>
      </c>
      <c r="L4" s="3">
        <v>43266</v>
      </c>
      <c r="M4" s="1" t="s">
        <v>78</v>
      </c>
      <c r="N4" s="1" t="s">
        <v>86</v>
      </c>
      <c r="O4" s="1" t="s">
        <v>86</v>
      </c>
      <c r="R4" s="1" t="s">
        <v>91</v>
      </c>
      <c r="S4" s="1" t="s">
        <v>81</v>
      </c>
      <c r="U4" s="1">
        <v>0</v>
      </c>
      <c r="V4" s="1" t="s">
        <v>81</v>
      </c>
      <c r="W4" s="1">
        <v>0</v>
      </c>
      <c r="Y4" s="1">
        <v>0</v>
      </c>
      <c r="Z4" s="1" t="s">
        <v>81</v>
      </c>
      <c r="AH4" s="1">
        <v>0</v>
      </c>
      <c r="AJ4" s="3">
        <v>43174</v>
      </c>
      <c r="AK4" s="1" t="s">
        <v>82</v>
      </c>
      <c r="AP4" s="3">
        <v>43266</v>
      </c>
      <c r="AQ4" s="1" t="s">
        <v>82</v>
      </c>
      <c r="AS4" s="1">
        <v>0</v>
      </c>
      <c r="AV4" s="1">
        <v>92</v>
      </c>
      <c r="AY4" s="1">
        <v>12.09</v>
      </c>
      <c r="AZ4" s="1">
        <v>0</v>
      </c>
      <c r="BB4" s="1">
        <v>12.09</v>
      </c>
      <c r="BE4" s="1">
        <v>30.66</v>
      </c>
      <c r="BF4" s="1">
        <v>0</v>
      </c>
      <c r="BG4" s="1">
        <v>30.66</v>
      </c>
      <c r="BJ4" s="1">
        <v>0</v>
      </c>
      <c r="BQ4" s="1">
        <v>0</v>
      </c>
      <c r="BR4" s="1">
        <v>42.75</v>
      </c>
      <c r="BS4" s="1">
        <v>42.75</v>
      </c>
      <c r="BV4" s="1">
        <v>0</v>
      </c>
    </row>
    <row r="5" spans="1:74" x14ac:dyDescent="0.25">
      <c r="A5" s="1">
        <v>2352130</v>
      </c>
      <c r="B5" s="1" t="s">
        <v>92</v>
      </c>
      <c r="C5" s="1" t="s">
        <v>93</v>
      </c>
      <c r="G5" s="1" t="s">
        <v>76</v>
      </c>
      <c r="H5" s="1" t="s">
        <v>94</v>
      </c>
      <c r="I5" s="2">
        <v>906623127080616</v>
      </c>
      <c r="J5" s="3">
        <v>43267</v>
      </c>
      <c r="K5" s="3">
        <v>43175</v>
      </c>
      <c r="L5" s="3">
        <v>43266</v>
      </c>
      <c r="M5" s="1" t="s">
        <v>78</v>
      </c>
      <c r="N5" s="1" t="s">
        <v>86</v>
      </c>
      <c r="O5" s="1" t="s">
        <v>86</v>
      </c>
      <c r="R5" s="1" t="s">
        <v>95</v>
      </c>
      <c r="S5" s="1" t="s">
        <v>81</v>
      </c>
      <c r="U5" s="1">
        <v>0</v>
      </c>
      <c r="V5" s="1" t="s">
        <v>81</v>
      </c>
      <c r="W5" s="1">
        <v>0</v>
      </c>
      <c r="Y5" s="1">
        <v>0</v>
      </c>
      <c r="Z5" s="1" t="s">
        <v>81</v>
      </c>
      <c r="AH5" s="1">
        <v>0</v>
      </c>
      <c r="AI5" s="1">
        <v>7579</v>
      </c>
      <c r="AJ5" s="3">
        <v>43174</v>
      </c>
      <c r="AK5" s="1" t="s">
        <v>82</v>
      </c>
      <c r="AO5" s="1">
        <v>7908</v>
      </c>
      <c r="AP5" s="3">
        <v>43266</v>
      </c>
      <c r="AQ5" s="1" t="s">
        <v>82</v>
      </c>
      <c r="AR5" s="1">
        <v>329</v>
      </c>
      <c r="AS5" s="1">
        <v>-272</v>
      </c>
      <c r="AU5" s="1">
        <v>296.10000000000002</v>
      </c>
      <c r="AV5" s="1">
        <v>92</v>
      </c>
      <c r="AX5" s="1">
        <f>+AY5/AV5*76</f>
        <v>9.9873913043478257</v>
      </c>
      <c r="AY5" s="1">
        <v>12.09</v>
      </c>
      <c r="AZ5" s="1">
        <v>445.04</v>
      </c>
      <c r="BB5" s="1">
        <v>457.13</v>
      </c>
      <c r="BD5" s="1">
        <f>+BE5/AV5*76</f>
        <v>25.32782608695652</v>
      </c>
      <c r="BE5" s="1">
        <v>30.66</v>
      </c>
      <c r="BF5" s="1">
        <v>480.55</v>
      </c>
      <c r="BG5" s="1">
        <v>511.21</v>
      </c>
      <c r="BJ5" s="1">
        <v>0</v>
      </c>
      <c r="BQ5" s="1">
        <v>0</v>
      </c>
      <c r="BR5" s="1">
        <v>968.34</v>
      </c>
      <c r="BS5" s="1">
        <v>968.34</v>
      </c>
      <c r="BV5" s="1">
        <v>0</v>
      </c>
    </row>
    <row r="6" spans="1:74" x14ac:dyDescent="0.25">
      <c r="A6" s="1">
        <v>2414010</v>
      </c>
      <c r="B6" s="1" t="s">
        <v>96</v>
      </c>
      <c r="C6" s="1" t="s">
        <v>97</v>
      </c>
      <c r="G6" s="1" t="s">
        <v>76</v>
      </c>
      <c r="H6" s="1" t="s">
        <v>98</v>
      </c>
      <c r="I6" s="2">
        <v>906674525380628</v>
      </c>
      <c r="J6" s="3">
        <v>43279</v>
      </c>
      <c r="K6" s="3">
        <v>43252</v>
      </c>
      <c r="L6" s="3">
        <v>43281</v>
      </c>
      <c r="M6" s="1" t="s">
        <v>78</v>
      </c>
      <c r="N6" s="1" t="s">
        <v>99</v>
      </c>
      <c r="O6" s="1" t="s">
        <v>99</v>
      </c>
      <c r="R6" s="1" t="s">
        <v>100</v>
      </c>
      <c r="S6" s="1" t="s">
        <v>81</v>
      </c>
      <c r="U6" s="1">
        <v>0</v>
      </c>
      <c r="V6" s="1" t="s">
        <v>81</v>
      </c>
      <c r="W6" s="1">
        <v>34972</v>
      </c>
      <c r="Y6" s="1">
        <v>0</v>
      </c>
      <c r="Z6" s="1" t="s">
        <v>81</v>
      </c>
      <c r="AH6" s="1">
        <v>0</v>
      </c>
      <c r="AI6" s="1">
        <v>16820</v>
      </c>
      <c r="AJ6" s="3">
        <v>43251</v>
      </c>
      <c r="AK6" s="1" t="s">
        <v>82</v>
      </c>
      <c r="AL6" s="1">
        <v>17429</v>
      </c>
      <c r="AM6" s="3">
        <v>43252</v>
      </c>
      <c r="AN6" s="1" t="s">
        <v>101</v>
      </c>
      <c r="AO6" s="1">
        <v>18308</v>
      </c>
      <c r="AP6" s="3">
        <v>43281</v>
      </c>
      <c r="AQ6" s="1" t="s">
        <v>82</v>
      </c>
      <c r="AR6" s="1">
        <v>1488</v>
      </c>
      <c r="AS6" s="1">
        <v>1491</v>
      </c>
      <c r="AT6" s="1">
        <v>418</v>
      </c>
      <c r="AU6" s="1">
        <v>920.2</v>
      </c>
      <c r="AV6" s="1">
        <v>30</v>
      </c>
      <c r="AY6" s="1">
        <v>51.78</v>
      </c>
      <c r="AZ6" s="1">
        <v>1699</v>
      </c>
      <c r="BB6" s="1">
        <v>1750.78</v>
      </c>
      <c r="BE6" s="1">
        <v>41.75</v>
      </c>
      <c r="BF6" s="1">
        <v>1403.03</v>
      </c>
      <c r="BG6" s="1">
        <v>1444.78</v>
      </c>
      <c r="BJ6" s="1">
        <v>0</v>
      </c>
      <c r="BQ6" s="1">
        <v>0</v>
      </c>
      <c r="BR6" s="1">
        <v>3195.56</v>
      </c>
      <c r="BS6" s="1">
        <v>3195.56</v>
      </c>
      <c r="BV6" s="1">
        <v>0</v>
      </c>
    </row>
    <row r="7" spans="1:74" x14ac:dyDescent="0.25">
      <c r="A7" s="1">
        <v>2414010</v>
      </c>
      <c r="G7" s="1" t="s">
        <v>76</v>
      </c>
      <c r="H7" s="1" t="s">
        <v>98</v>
      </c>
      <c r="I7" s="2">
        <v>805989570580806</v>
      </c>
      <c r="J7" s="3">
        <v>43259</v>
      </c>
      <c r="K7" s="3">
        <v>42992</v>
      </c>
      <c r="L7" s="3">
        <v>43039</v>
      </c>
      <c r="M7" s="1" t="s">
        <v>78</v>
      </c>
      <c r="N7" s="1" t="s">
        <v>99</v>
      </c>
      <c r="O7" s="1" t="s">
        <v>99</v>
      </c>
      <c r="R7" s="1" t="s">
        <v>102</v>
      </c>
      <c r="U7" s="1">
        <v>0</v>
      </c>
      <c r="AH7" s="1">
        <v>0</v>
      </c>
      <c r="AI7" s="1">
        <v>5356</v>
      </c>
      <c r="AJ7" s="3">
        <v>42991</v>
      </c>
      <c r="AK7" s="1" t="s">
        <v>101</v>
      </c>
      <c r="AL7" s="1">
        <v>5356</v>
      </c>
      <c r="AM7" s="3">
        <v>42991</v>
      </c>
      <c r="AN7" s="1" t="s">
        <v>101</v>
      </c>
      <c r="AO7" s="1">
        <v>5965</v>
      </c>
      <c r="AP7" s="3">
        <v>43039</v>
      </c>
      <c r="AQ7" s="1" t="s">
        <v>82</v>
      </c>
      <c r="AR7" s="1">
        <v>-609</v>
      </c>
      <c r="AU7" s="1">
        <v>-523.74</v>
      </c>
      <c r="AV7" s="1">
        <v>48</v>
      </c>
      <c r="AZ7" s="1">
        <v>-693.29</v>
      </c>
      <c r="BB7" s="1">
        <v>-693.29</v>
      </c>
      <c r="BF7" s="1">
        <v>-771.63</v>
      </c>
      <c r="BG7" s="1">
        <v>-771.63</v>
      </c>
      <c r="BJ7" s="1">
        <v>0</v>
      </c>
      <c r="BQ7" s="1">
        <v>0</v>
      </c>
      <c r="BR7" s="1">
        <v>-1464.92</v>
      </c>
      <c r="BS7" s="1">
        <v>-1464.92</v>
      </c>
      <c r="BT7" s="1">
        <v>-1464.92</v>
      </c>
      <c r="BU7" s="1">
        <v>0</v>
      </c>
      <c r="BV7" s="1">
        <v>-1464.92</v>
      </c>
    </row>
    <row r="8" spans="1:74" x14ac:dyDescent="0.25">
      <c r="A8" s="1">
        <v>2414010</v>
      </c>
      <c r="G8" s="1" t="s">
        <v>76</v>
      </c>
      <c r="H8" s="1" t="s">
        <v>98</v>
      </c>
      <c r="I8" s="2">
        <v>806087897280806</v>
      </c>
      <c r="J8" s="3">
        <v>43259</v>
      </c>
      <c r="K8" s="3">
        <v>43040</v>
      </c>
      <c r="L8" s="3">
        <v>43069</v>
      </c>
      <c r="M8" s="1" t="s">
        <v>78</v>
      </c>
      <c r="N8" s="1" t="s">
        <v>99</v>
      </c>
      <c r="O8" s="1" t="s">
        <v>99</v>
      </c>
      <c r="R8" s="1" t="s">
        <v>102</v>
      </c>
      <c r="U8" s="1">
        <v>0</v>
      </c>
      <c r="AH8" s="1">
        <v>0</v>
      </c>
      <c r="AI8" s="1">
        <v>5965</v>
      </c>
      <c r="AJ8" s="3">
        <v>43039</v>
      </c>
      <c r="AK8" s="1" t="s">
        <v>82</v>
      </c>
      <c r="AO8" s="1">
        <v>6346</v>
      </c>
      <c r="AP8" s="3">
        <v>43069</v>
      </c>
      <c r="AQ8" s="1" t="s">
        <v>82</v>
      </c>
      <c r="AR8" s="1">
        <v>-381</v>
      </c>
      <c r="AU8" s="1">
        <v>-327.66000000000003</v>
      </c>
      <c r="AV8" s="1">
        <v>30</v>
      </c>
      <c r="AZ8" s="1">
        <v>-433.73</v>
      </c>
      <c r="BB8" s="1">
        <v>-433.73</v>
      </c>
      <c r="BF8" s="1">
        <v>-482.74</v>
      </c>
      <c r="BG8" s="1">
        <v>-482.74</v>
      </c>
      <c r="BJ8" s="1">
        <v>0</v>
      </c>
      <c r="BQ8" s="1">
        <v>0</v>
      </c>
      <c r="BR8" s="1">
        <v>-916.47</v>
      </c>
      <c r="BS8" s="1">
        <v>-916.47</v>
      </c>
      <c r="BT8" s="1">
        <v>-916.47</v>
      </c>
      <c r="BU8" s="1">
        <v>0</v>
      </c>
      <c r="BV8" s="1">
        <v>-916.47</v>
      </c>
    </row>
    <row r="9" spans="1:74" x14ac:dyDescent="0.25">
      <c r="A9" s="1">
        <v>2414010</v>
      </c>
      <c r="G9" s="1" t="s">
        <v>76</v>
      </c>
      <c r="H9" s="1" t="s">
        <v>98</v>
      </c>
      <c r="I9" s="2">
        <v>906491959080806</v>
      </c>
      <c r="J9" s="3">
        <v>43259</v>
      </c>
      <c r="K9" s="3">
        <v>43191</v>
      </c>
      <c r="L9" s="3">
        <v>43220</v>
      </c>
      <c r="M9" s="1" t="s">
        <v>78</v>
      </c>
      <c r="N9" s="1" t="s">
        <v>99</v>
      </c>
      <c r="O9" s="1" t="s">
        <v>99</v>
      </c>
      <c r="R9" s="1" t="s">
        <v>102</v>
      </c>
      <c r="U9" s="1">
        <v>0</v>
      </c>
      <c r="AH9" s="1">
        <v>0</v>
      </c>
      <c r="AI9" s="1">
        <v>7843</v>
      </c>
      <c r="AJ9" s="3">
        <v>43190</v>
      </c>
      <c r="AK9" s="1" t="s">
        <v>82</v>
      </c>
      <c r="AL9" s="1">
        <v>8476</v>
      </c>
      <c r="AM9" s="3">
        <v>43194</v>
      </c>
      <c r="AN9" s="1" t="s">
        <v>101</v>
      </c>
      <c r="AO9" s="1">
        <v>9017</v>
      </c>
      <c r="AP9" s="3">
        <v>43220</v>
      </c>
      <c r="AQ9" s="1" t="s">
        <v>82</v>
      </c>
      <c r="AR9" s="1">
        <v>-1174</v>
      </c>
      <c r="AU9" s="1">
        <v>-1009.64</v>
      </c>
      <c r="AV9" s="1">
        <v>30</v>
      </c>
      <c r="AZ9" s="1">
        <v>-1340.47</v>
      </c>
      <c r="BB9" s="1">
        <v>-1340.47</v>
      </c>
      <c r="BF9" s="1">
        <v>-1539.4</v>
      </c>
      <c r="BG9" s="1">
        <v>-1539.4</v>
      </c>
      <c r="BJ9" s="1">
        <v>0</v>
      </c>
      <c r="BQ9" s="1">
        <v>0</v>
      </c>
      <c r="BR9" s="1">
        <v>-2879.87</v>
      </c>
      <c r="BS9" s="1">
        <v>-2879.87</v>
      </c>
      <c r="BT9" s="1">
        <v>-2879.87</v>
      </c>
      <c r="BU9" s="1">
        <v>0</v>
      </c>
      <c r="BV9" s="1">
        <v>-2879.87</v>
      </c>
    </row>
    <row r="10" spans="1:74" x14ac:dyDescent="0.25">
      <c r="A10" s="1">
        <v>2414010</v>
      </c>
      <c r="G10" s="1" t="s">
        <v>76</v>
      </c>
      <c r="H10" s="1" t="s">
        <v>98</v>
      </c>
      <c r="I10" s="2">
        <v>906583182480806</v>
      </c>
      <c r="J10" s="3">
        <v>43259</v>
      </c>
      <c r="K10" s="3">
        <v>43221</v>
      </c>
      <c r="L10" s="3">
        <v>43251</v>
      </c>
      <c r="M10" s="1" t="s">
        <v>78</v>
      </c>
      <c r="N10" s="1" t="s">
        <v>99</v>
      </c>
      <c r="O10" s="1" t="s">
        <v>99</v>
      </c>
      <c r="R10" s="1" t="s">
        <v>102</v>
      </c>
      <c r="U10" s="1">
        <v>0</v>
      </c>
      <c r="AH10" s="1">
        <v>0</v>
      </c>
      <c r="AI10" s="1">
        <v>9017</v>
      </c>
      <c r="AJ10" s="3">
        <v>43220</v>
      </c>
      <c r="AK10" s="1" t="s">
        <v>82</v>
      </c>
      <c r="AO10" s="1">
        <v>9662</v>
      </c>
      <c r="AP10" s="3">
        <v>43251</v>
      </c>
      <c r="AQ10" s="1" t="s">
        <v>82</v>
      </c>
      <c r="AR10" s="1">
        <v>-645</v>
      </c>
      <c r="AU10" s="1">
        <v>-554.70000000000005</v>
      </c>
      <c r="AV10" s="1">
        <v>31</v>
      </c>
      <c r="AZ10" s="1">
        <v>-736.46</v>
      </c>
      <c r="BB10" s="1">
        <v>-736.46</v>
      </c>
      <c r="BF10" s="1">
        <v>-845.75</v>
      </c>
      <c r="BG10" s="1">
        <v>-845.75</v>
      </c>
      <c r="BJ10" s="1">
        <v>0</v>
      </c>
      <c r="BQ10" s="1">
        <v>0</v>
      </c>
      <c r="BR10" s="1">
        <v>-1582.21</v>
      </c>
      <c r="BS10" s="1">
        <v>-1582.21</v>
      </c>
      <c r="BT10" s="1">
        <v>-1582.21</v>
      </c>
      <c r="BU10" s="1">
        <v>0</v>
      </c>
      <c r="BV10" s="1">
        <v>-1582.21</v>
      </c>
    </row>
    <row r="11" spans="1:74" x14ac:dyDescent="0.25">
      <c r="A11" s="1">
        <v>2414010</v>
      </c>
      <c r="B11" s="1" t="s">
        <v>96</v>
      </c>
      <c r="C11" s="1" t="s">
        <v>97</v>
      </c>
      <c r="G11" s="1" t="s">
        <v>76</v>
      </c>
      <c r="H11" s="1" t="s">
        <v>98</v>
      </c>
      <c r="I11" s="2">
        <v>805989570580806</v>
      </c>
      <c r="J11" s="3">
        <v>43259</v>
      </c>
      <c r="K11" s="3">
        <v>42992</v>
      </c>
      <c r="L11" s="3">
        <v>43039</v>
      </c>
      <c r="M11" s="1" t="s">
        <v>78</v>
      </c>
      <c r="N11" s="1" t="s">
        <v>99</v>
      </c>
      <c r="O11" s="1" t="s">
        <v>99</v>
      </c>
      <c r="R11" s="1" t="s">
        <v>102</v>
      </c>
      <c r="S11" s="1" t="s">
        <v>81</v>
      </c>
      <c r="U11" s="1">
        <v>0</v>
      </c>
      <c r="V11" s="1" t="s">
        <v>81</v>
      </c>
      <c r="W11" s="1">
        <v>34972</v>
      </c>
      <c r="Y11" s="1">
        <v>0</v>
      </c>
      <c r="Z11" s="1" t="s">
        <v>81</v>
      </c>
      <c r="AH11" s="1">
        <v>0</v>
      </c>
      <c r="AI11" s="1">
        <v>5356</v>
      </c>
      <c r="AJ11" s="3">
        <v>42991</v>
      </c>
      <c r="AK11" s="1" t="s">
        <v>101</v>
      </c>
      <c r="AO11" s="1">
        <v>6144</v>
      </c>
      <c r="AP11" s="3">
        <v>43039</v>
      </c>
      <c r="AQ11" s="1" t="s">
        <v>82</v>
      </c>
      <c r="AR11" s="1">
        <v>788</v>
      </c>
      <c r="AS11" s="1">
        <v>2377</v>
      </c>
      <c r="AU11" s="1">
        <v>677.68</v>
      </c>
      <c r="AV11" s="1">
        <v>48</v>
      </c>
      <c r="AZ11" s="1">
        <v>897.06</v>
      </c>
      <c r="BB11" s="1">
        <v>897.06</v>
      </c>
      <c r="BF11" s="1">
        <v>998.43</v>
      </c>
      <c r="BG11" s="1">
        <v>998.43</v>
      </c>
      <c r="BJ11" s="1">
        <v>0</v>
      </c>
      <c r="BQ11" s="1">
        <v>0</v>
      </c>
      <c r="BR11" s="1">
        <v>1895.49</v>
      </c>
      <c r="BS11" s="1">
        <v>1895.49</v>
      </c>
      <c r="BV11" s="1">
        <v>0</v>
      </c>
    </row>
    <row r="12" spans="1:74" x14ac:dyDescent="0.25">
      <c r="A12" s="1">
        <v>2414010</v>
      </c>
      <c r="B12" s="1" t="s">
        <v>96</v>
      </c>
      <c r="C12" s="1" t="s">
        <v>97</v>
      </c>
      <c r="G12" s="1" t="s">
        <v>76</v>
      </c>
      <c r="H12" s="1" t="s">
        <v>98</v>
      </c>
      <c r="I12" s="2">
        <v>806087897280806</v>
      </c>
      <c r="J12" s="3">
        <v>43259</v>
      </c>
      <c r="K12" s="3">
        <v>43040</v>
      </c>
      <c r="L12" s="3">
        <v>43069</v>
      </c>
      <c r="M12" s="1" t="s">
        <v>78</v>
      </c>
      <c r="N12" s="1" t="s">
        <v>99</v>
      </c>
      <c r="O12" s="1" t="s">
        <v>99</v>
      </c>
      <c r="R12" s="1" t="s">
        <v>102</v>
      </c>
      <c r="S12" s="1" t="s">
        <v>81</v>
      </c>
      <c r="U12" s="1">
        <v>0</v>
      </c>
      <c r="V12" s="1" t="s">
        <v>81</v>
      </c>
      <c r="W12" s="1">
        <v>34972</v>
      </c>
      <c r="Y12" s="1">
        <v>0</v>
      </c>
      <c r="Z12" s="1" t="s">
        <v>81</v>
      </c>
      <c r="AH12" s="1">
        <v>0</v>
      </c>
      <c r="AI12" s="1">
        <v>6144</v>
      </c>
      <c r="AJ12" s="3">
        <v>43039</v>
      </c>
      <c r="AK12" s="1" t="s">
        <v>82</v>
      </c>
      <c r="AO12" s="1">
        <v>6346</v>
      </c>
      <c r="AP12" s="3">
        <v>43069</v>
      </c>
      <c r="AQ12" s="1" t="s">
        <v>82</v>
      </c>
      <c r="AR12" s="1">
        <v>202</v>
      </c>
      <c r="AS12" s="1">
        <v>2377</v>
      </c>
      <c r="AU12" s="1">
        <v>173.72</v>
      </c>
      <c r="AV12" s="1">
        <v>30</v>
      </c>
      <c r="AZ12" s="1">
        <v>229.96</v>
      </c>
      <c r="BB12" s="1">
        <v>229.96</v>
      </c>
      <c r="BF12" s="1">
        <v>255.94</v>
      </c>
      <c r="BG12" s="1">
        <v>255.94</v>
      </c>
      <c r="BJ12" s="1">
        <v>0</v>
      </c>
      <c r="BQ12" s="1">
        <v>0</v>
      </c>
      <c r="BR12" s="1">
        <v>485.9</v>
      </c>
      <c r="BS12" s="1">
        <v>485.9</v>
      </c>
      <c r="BV12" s="1">
        <v>0</v>
      </c>
    </row>
    <row r="13" spans="1:74" x14ac:dyDescent="0.25">
      <c r="A13" s="1">
        <v>2414010</v>
      </c>
      <c r="B13" s="1" t="s">
        <v>96</v>
      </c>
      <c r="C13" s="1" t="s">
        <v>97</v>
      </c>
      <c r="G13" s="1" t="s">
        <v>76</v>
      </c>
      <c r="H13" s="1" t="s">
        <v>98</v>
      </c>
      <c r="I13" s="2">
        <v>906491959080806</v>
      </c>
      <c r="J13" s="3">
        <v>43259</v>
      </c>
      <c r="K13" s="3">
        <v>43191</v>
      </c>
      <c r="L13" s="3">
        <v>43220</v>
      </c>
      <c r="M13" s="1" t="s">
        <v>78</v>
      </c>
      <c r="N13" s="1" t="s">
        <v>99</v>
      </c>
      <c r="O13" s="1" t="s">
        <v>99</v>
      </c>
      <c r="R13" s="1" t="s">
        <v>102</v>
      </c>
      <c r="S13" s="1" t="s">
        <v>81</v>
      </c>
      <c r="U13" s="1">
        <v>0</v>
      </c>
      <c r="V13" s="1" t="s">
        <v>81</v>
      </c>
      <c r="W13" s="1">
        <v>34972</v>
      </c>
      <c r="Y13" s="1">
        <v>0</v>
      </c>
      <c r="Z13" s="1" t="s">
        <v>81</v>
      </c>
      <c r="AH13" s="1">
        <v>0</v>
      </c>
      <c r="AI13" s="1">
        <v>7843</v>
      </c>
      <c r="AJ13" s="3">
        <v>43190</v>
      </c>
      <c r="AK13" s="1" t="s">
        <v>82</v>
      </c>
      <c r="AO13" s="1">
        <v>8997</v>
      </c>
      <c r="AP13" s="3">
        <v>43220</v>
      </c>
      <c r="AQ13" s="1" t="s">
        <v>82</v>
      </c>
      <c r="AR13" s="1">
        <v>1154</v>
      </c>
      <c r="AS13" s="1">
        <v>2377</v>
      </c>
      <c r="AU13" s="1">
        <v>992.44</v>
      </c>
      <c r="AV13" s="1">
        <v>30</v>
      </c>
      <c r="AZ13" s="1">
        <v>1317.64</v>
      </c>
      <c r="BB13" s="1">
        <v>1317.64</v>
      </c>
      <c r="BF13" s="1">
        <v>1513.17</v>
      </c>
      <c r="BG13" s="1">
        <v>1513.17</v>
      </c>
      <c r="BJ13" s="1">
        <v>0</v>
      </c>
      <c r="BQ13" s="1">
        <v>0</v>
      </c>
      <c r="BR13" s="1">
        <v>2830.81</v>
      </c>
      <c r="BS13" s="1">
        <v>2830.81</v>
      </c>
      <c r="BV13" s="1">
        <v>0</v>
      </c>
    </row>
    <row r="14" spans="1:74" x14ac:dyDescent="0.25">
      <c r="A14" s="1">
        <v>2414010</v>
      </c>
      <c r="B14" s="1" t="s">
        <v>96</v>
      </c>
      <c r="C14" s="1" t="s">
        <v>97</v>
      </c>
      <c r="G14" s="1" t="s">
        <v>76</v>
      </c>
      <c r="H14" s="1" t="s">
        <v>98</v>
      </c>
      <c r="I14" s="2">
        <v>906583182480806</v>
      </c>
      <c r="J14" s="3">
        <v>43259</v>
      </c>
      <c r="K14" s="3">
        <v>43221</v>
      </c>
      <c r="L14" s="3">
        <v>43251</v>
      </c>
      <c r="M14" s="1" t="s">
        <v>78</v>
      </c>
      <c r="N14" s="1" t="s">
        <v>99</v>
      </c>
      <c r="O14" s="1" t="s">
        <v>99</v>
      </c>
      <c r="R14" s="1" t="s">
        <v>102</v>
      </c>
      <c r="S14" s="1" t="s">
        <v>81</v>
      </c>
      <c r="U14" s="1">
        <v>0</v>
      </c>
      <c r="V14" s="1" t="s">
        <v>81</v>
      </c>
      <c r="W14" s="1">
        <v>34972</v>
      </c>
      <c r="Y14" s="1">
        <v>0</v>
      </c>
      <c r="Z14" s="1" t="s">
        <v>81</v>
      </c>
      <c r="AH14" s="1">
        <v>0</v>
      </c>
      <c r="AI14" s="1">
        <v>8997</v>
      </c>
      <c r="AJ14" s="3">
        <v>43220</v>
      </c>
      <c r="AK14" s="1" t="s">
        <v>82</v>
      </c>
      <c r="AO14" s="1">
        <v>9619</v>
      </c>
      <c r="AP14" s="3">
        <v>43251</v>
      </c>
      <c r="AQ14" s="1" t="s">
        <v>82</v>
      </c>
      <c r="AR14" s="1">
        <v>622</v>
      </c>
      <c r="AS14" s="1">
        <v>2377</v>
      </c>
      <c r="AU14" s="1">
        <v>534.91999999999996</v>
      </c>
      <c r="AV14" s="1">
        <v>31</v>
      </c>
      <c r="AZ14" s="1">
        <v>710.2</v>
      </c>
      <c r="BB14" s="1">
        <v>710.2</v>
      </c>
      <c r="BF14" s="1">
        <v>815.59</v>
      </c>
      <c r="BG14" s="1">
        <v>815.59</v>
      </c>
      <c r="BJ14" s="1">
        <v>0</v>
      </c>
      <c r="BQ14" s="1">
        <v>0</v>
      </c>
      <c r="BR14" s="1">
        <v>1525.79</v>
      </c>
      <c r="BS14" s="1">
        <v>1525.79</v>
      </c>
      <c r="BV14" s="1">
        <v>0</v>
      </c>
    </row>
    <row r="15" spans="1:74" x14ac:dyDescent="0.25">
      <c r="A15" s="1">
        <v>2414010</v>
      </c>
      <c r="B15" s="1" t="s">
        <v>96</v>
      </c>
      <c r="C15" s="1" t="s">
        <v>97</v>
      </c>
      <c r="G15" s="1" t="s">
        <v>76</v>
      </c>
      <c r="H15" s="1" t="s">
        <v>98</v>
      </c>
      <c r="I15" s="2">
        <v>906674526280628</v>
      </c>
      <c r="J15" s="3">
        <v>43279</v>
      </c>
      <c r="K15" s="3">
        <v>43252</v>
      </c>
      <c r="L15" s="3">
        <v>43281</v>
      </c>
      <c r="M15" s="1" t="s">
        <v>78</v>
      </c>
      <c r="N15" s="1" t="s">
        <v>99</v>
      </c>
      <c r="O15" s="1" t="s">
        <v>99</v>
      </c>
      <c r="R15" s="1" t="s">
        <v>102</v>
      </c>
      <c r="S15" s="1" t="s">
        <v>81</v>
      </c>
      <c r="U15" s="1">
        <v>0</v>
      </c>
      <c r="V15" s="1" t="s">
        <v>81</v>
      </c>
      <c r="W15" s="1">
        <v>34972</v>
      </c>
      <c r="Y15" s="1">
        <v>0</v>
      </c>
      <c r="Z15" s="1" t="s">
        <v>81</v>
      </c>
      <c r="AH15" s="1">
        <v>0</v>
      </c>
      <c r="AI15" s="1">
        <v>9619</v>
      </c>
      <c r="AJ15" s="3">
        <v>43251</v>
      </c>
      <c r="AK15" s="1" t="s">
        <v>82</v>
      </c>
      <c r="AL15" s="1">
        <v>9639</v>
      </c>
      <c r="AM15" s="3">
        <v>43252</v>
      </c>
      <c r="AN15" s="1" t="s">
        <v>101</v>
      </c>
      <c r="AO15" s="1">
        <v>10220</v>
      </c>
      <c r="AP15" s="3">
        <v>43281</v>
      </c>
      <c r="AQ15" s="1" t="s">
        <v>82</v>
      </c>
      <c r="AR15" s="1">
        <v>601</v>
      </c>
      <c r="AS15" s="1">
        <v>2377</v>
      </c>
      <c r="AU15" s="1">
        <v>516.86</v>
      </c>
      <c r="AV15" s="1">
        <v>30</v>
      </c>
      <c r="AZ15" s="1">
        <v>686.22</v>
      </c>
      <c r="BB15" s="1">
        <v>686.22</v>
      </c>
      <c r="BF15" s="1">
        <v>788.06</v>
      </c>
      <c r="BG15" s="1">
        <v>788.06</v>
      </c>
      <c r="BJ15" s="1">
        <v>0</v>
      </c>
      <c r="BQ15" s="1">
        <v>0</v>
      </c>
      <c r="BR15" s="1">
        <v>1474.28</v>
      </c>
      <c r="BS15" s="1">
        <v>1474.28</v>
      </c>
      <c r="BV15" s="1">
        <v>0</v>
      </c>
    </row>
    <row r="16" spans="1:74" x14ac:dyDescent="0.25">
      <c r="A16" s="1">
        <v>2414010</v>
      </c>
      <c r="C16" s="1" t="s">
        <v>97</v>
      </c>
      <c r="D16" s="1" t="s">
        <v>103</v>
      </c>
      <c r="I16" s="2">
        <v>936674763080628</v>
      </c>
      <c r="J16" s="3">
        <v>43279</v>
      </c>
      <c r="K16" s="3">
        <v>43252</v>
      </c>
      <c r="L16" s="3">
        <v>43281</v>
      </c>
      <c r="M16" s="1" t="s">
        <v>104</v>
      </c>
      <c r="O16" s="1" t="s">
        <v>99</v>
      </c>
      <c r="U16" s="1">
        <v>0</v>
      </c>
      <c r="AD16" s="1">
        <v>76</v>
      </c>
      <c r="AE16" s="1">
        <v>112</v>
      </c>
      <c r="AF16" s="1" t="s">
        <v>105</v>
      </c>
      <c r="AH16" s="1">
        <v>418</v>
      </c>
      <c r="AV16" s="1">
        <v>30</v>
      </c>
      <c r="BB16" s="1">
        <v>0</v>
      </c>
      <c r="BG16" s="1">
        <v>0</v>
      </c>
      <c r="BJ16" s="1">
        <v>0</v>
      </c>
      <c r="BK16" s="1">
        <v>36.6</v>
      </c>
      <c r="BL16" s="1">
        <v>0</v>
      </c>
      <c r="BM16" s="1">
        <v>146.88999999999999</v>
      </c>
      <c r="BR16" s="1">
        <v>183.49</v>
      </c>
      <c r="BS16" s="1">
        <v>183.49</v>
      </c>
      <c r="BV16" s="1">
        <v>0</v>
      </c>
    </row>
    <row r="17" spans="1:74" x14ac:dyDescent="0.25">
      <c r="A17" s="1">
        <v>2505540</v>
      </c>
      <c r="B17" s="1" t="s">
        <v>106</v>
      </c>
      <c r="G17" s="1" t="s">
        <v>76</v>
      </c>
      <c r="H17" s="1" t="s">
        <v>107</v>
      </c>
      <c r="I17" s="2">
        <v>906618663580616</v>
      </c>
      <c r="J17" s="3">
        <v>43267</v>
      </c>
      <c r="K17" s="3">
        <v>43175</v>
      </c>
      <c r="L17" s="3">
        <v>43266</v>
      </c>
      <c r="M17" s="1" t="s">
        <v>78</v>
      </c>
      <c r="N17" s="1" t="s">
        <v>86</v>
      </c>
      <c r="R17" s="1" t="s">
        <v>108</v>
      </c>
      <c r="S17" s="1" t="s">
        <v>81</v>
      </c>
      <c r="U17" s="1">
        <v>0</v>
      </c>
      <c r="V17" s="1" t="s">
        <v>81</v>
      </c>
      <c r="W17" s="1">
        <v>0</v>
      </c>
      <c r="Y17" s="1">
        <v>0</v>
      </c>
      <c r="Z17" s="1" t="s">
        <v>81</v>
      </c>
      <c r="AH17" s="1">
        <v>0</v>
      </c>
      <c r="AI17" s="1">
        <v>9640</v>
      </c>
      <c r="AJ17" s="3">
        <v>43174</v>
      </c>
      <c r="AK17" s="1" t="s">
        <v>82</v>
      </c>
      <c r="AO17" s="1">
        <v>9640</v>
      </c>
      <c r="AP17" s="3">
        <v>43266</v>
      </c>
      <c r="AQ17" s="1" t="s">
        <v>82</v>
      </c>
      <c r="AS17" s="1">
        <v>0</v>
      </c>
      <c r="AV17" s="1">
        <v>92</v>
      </c>
      <c r="AY17" s="1">
        <v>12.09</v>
      </c>
      <c r="AZ17" s="1">
        <v>0</v>
      </c>
      <c r="BB17" s="1">
        <v>12.09</v>
      </c>
      <c r="BG17" s="1">
        <v>0</v>
      </c>
      <c r="BJ17" s="1">
        <v>0</v>
      </c>
      <c r="BQ17" s="1">
        <v>0</v>
      </c>
      <c r="BR17" s="1">
        <v>12.09</v>
      </c>
      <c r="BS17" s="1">
        <v>12.09</v>
      </c>
      <c r="BV17" s="1">
        <v>0</v>
      </c>
    </row>
    <row r="18" spans="1:74" x14ac:dyDescent="0.25">
      <c r="A18" s="1">
        <v>2513055</v>
      </c>
      <c r="B18" s="1" t="s">
        <v>109</v>
      </c>
      <c r="C18" s="1" t="s">
        <v>110</v>
      </c>
      <c r="G18" s="1" t="s">
        <v>76</v>
      </c>
      <c r="H18" s="1" t="s">
        <v>94</v>
      </c>
      <c r="I18" s="2">
        <v>906620006780616</v>
      </c>
      <c r="J18" s="3">
        <v>43267</v>
      </c>
      <c r="K18" s="3">
        <v>43175</v>
      </c>
      <c r="L18" s="3">
        <v>43266</v>
      </c>
      <c r="M18" s="1" t="s">
        <v>78</v>
      </c>
      <c r="N18" s="1" t="s">
        <v>86</v>
      </c>
      <c r="O18" s="1" t="s">
        <v>86</v>
      </c>
      <c r="R18" s="1" t="s">
        <v>111</v>
      </c>
      <c r="S18" s="1" t="s">
        <v>81</v>
      </c>
      <c r="U18" s="1">
        <v>0</v>
      </c>
      <c r="V18" s="1" t="s">
        <v>81</v>
      </c>
      <c r="W18" s="1">
        <v>0</v>
      </c>
      <c r="Y18" s="1">
        <v>0</v>
      </c>
      <c r="Z18" s="1" t="s">
        <v>81</v>
      </c>
      <c r="AH18" s="1">
        <v>0</v>
      </c>
      <c r="AI18" s="1">
        <v>10097</v>
      </c>
      <c r="AJ18" s="3">
        <v>43174</v>
      </c>
      <c r="AK18" s="1" t="s">
        <v>82</v>
      </c>
      <c r="AO18" s="1">
        <v>10335</v>
      </c>
      <c r="AP18" s="3">
        <v>43266</v>
      </c>
      <c r="AQ18" s="1" t="s">
        <v>82</v>
      </c>
      <c r="AR18" s="1">
        <v>238</v>
      </c>
      <c r="AS18" s="1">
        <v>-197</v>
      </c>
      <c r="AU18" s="1">
        <v>214.2</v>
      </c>
      <c r="AV18" s="1">
        <v>92</v>
      </c>
      <c r="AX18" s="1">
        <f>+AY18/AV18*76</f>
        <v>9.9873913043478257</v>
      </c>
      <c r="AY18" s="1">
        <v>12.09</v>
      </c>
      <c r="AZ18" s="1">
        <v>321.94</v>
      </c>
      <c r="BB18" s="1">
        <v>334.03</v>
      </c>
      <c r="BD18" s="1">
        <f>+BE18/AV18*16</f>
        <v>5.3321739130434782</v>
      </c>
      <c r="BE18" s="1">
        <v>30.66</v>
      </c>
      <c r="BF18" s="1">
        <v>347.63</v>
      </c>
      <c r="BG18" s="1">
        <v>378.29</v>
      </c>
      <c r="BJ18" s="1">
        <v>0</v>
      </c>
      <c r="BQ18" s="1">
        <v>0</v>
      </c>
      <c r="BR18" s="1">
        <v>712.32</v>
      </c>
      <c r="BS18" s="1">
        <v>712.32</v>
      </c>
      <c r="BV18" s="1">
        <v>0</v>
      </c>
    </row>
    <row r="19" spans="1:74" x14ac:dyDescent="0.25">
      <c r="A19" s="1">
        <v>2540758</v>
      </c>
      <c r="B19" s="1" t="s">
        <v>112</v>
      </c>
      <c r="C19" s="1" t="s">
        <v>113</v>
      </c>
      <c r="G19" s="1" t="s">
        <v>76</v>
      </c>
      <c r="H19" s="1" t="s">
        <v>114</v>
      </c>
      <c r="I19" s="2">
        <v>906617386580616</v>
      </c>
      <c r="J19" s="3">
        <v>43267</v>
      </c>
      <c r="K19" s="3">
        <v>43175</v>
      </c>
      <c r="L19" s="3">
        <v>43266</v>
      </c>
      <c r="M19" s="1" t="s">
        <v>78</v>
      </c>
      <c r="N19" s="1" t="s">
        <v>86</v>
      </c>
      <c r="O19" s="1" t="s">
        <v>86</v>
      </c>
      <c r="R19" s="1" t="s">
        <v>115</v>
      </c>
      <c r="S19" s="1" t="s">
        <v>81</v>
      </c>
      <c r="U19" s="1">
        <v>0</v>
      </c>
      <c r="V19" s="1" t="s">
        <v>81</v>
      </c>
      <c r="W19" s="1">
        <v>0</v>
      </c>
      <c r="Y19" s="1">
        <v>0</v>
      </c>
      <c r="Z19" s="1" t="s">
        <v>81</v>
      </c>
      <c r="AH19" s="1">
        <v>0</v>
      </c>
      <c r="AI19" s="1">
        <v>15584</v>
      </c>
      <c r="AJ19" s="3">
        <v>43174</v>
      </c>
      <c r="AK19" s="1" t="s">
        <v>82</v>
      </c>
      <c r="AO19" s="1">
        <v>15912</v>
      </c>
      <c r="AP19" s="3">
        <v>43266</v>
      </c>
      <c r="AQ19" s="1" t="s">
        <v>82</v>
      </c>
      <c r="AR19" s="1">
        <v>328</v>
      </c>
      <c r="AS19" s="1">
        <v>-271</v>
      </c>
      <c r="AU19" s="1">
        <v>295.2</v>
      </c>
      <c r="AV19" s="1">
        <v>92</v>
      </c>
      <c r="AX19" s="1">
        <f>+AY19/AV19*76</f>
        <v>9.9873913043478257</v>
      </c>
      <c r="AY19" s="1">
        <v>12.09</v>
      </c>
      <c r="AZ19" s="1">
        <v>443.69</v>
      </c>
      <c r="BB19" s="1">
        <v>455.78</v>
      </c>
      <c r="BD19" s="1">
        <f>+BE19/AV19*76</f>
        <v>25.32782608695652</v>
      </c>
      <c r="BE19" s="1">
        <v>30.66</v>
      </c>
      <c r="BF19" s="1">
        <v>479.09</v>
      </c>
      <c r="BG19" s="1">
        <v>509.75</v>
      </c>
      <c r="BJ19" s="1">
        <v>0</v>
      </c>
      <c r="BQ19" s="1">
        <v>0</v>
      </c>
      <c r="BR19" s="1">
        <v>965.53</v>
      </c>
      <c r="BS19" s="1">
        <v>965.53</v>
      </c>
      <c r="BV19" s="1">
        <v>0</v>
      </c>
    </row>
    <row r="20" spans="1:74" x14ac:dyDescent="0.25">
      <c r="A20" s="1">
        <v>2595537</v>
      </c>
      <c r="B20" s="1" t="s">
        <v>116</v>
      </c>
      <c r="C20" s="1" t="s">
        <v>117</v>
      </c>
      <c r="G20" s="1" t="s">
        <v>76</v>
      </c>
      <c r="H20" s="1" t="s">
        <v>118</v>
      </c>
      <c r="I20" s="2">
        <v>906619891080616</v>
      </c>
      <c r="J20" s="3">
        <v>43267</v>
      </c>
      <c r="K20" s="3">
        <v>43175</v>
      </c>
      <c r="L20" s="3">
        <v>43266</v>
      </c>
      <c r="M20" s="1" t="s">
        <v>78</v>
      </c>
      <c r="N20" s="1" t="s">
        <v>79</v>
      </c>
      <c r="O20" s="1" t="s">
        <v>79</v>
      </c>
      <c r="R20" s="1" t="s">
        <v>119</v>
      </c>
      <c r="S20" s="1" t="s">
        <v>81</v>
      </c>
      <c r="U20" s="1">
        <v>0</v>
      </c>
      <c r="V20" s="1" t="s">
        <v>81</v>
      </c>
      <c r="W20" s="1">
        <v>9972</v>
      </c>
      <c r="Y20" s="1">
        <v>0</v>
      </c>
      <c r="Z20" s="1" t="s">
        <v>81</v>
      </c>
      <c r="AH20" s="1">
        <v>0</v>
      </c>
      <c r="AI20" s="1">
        <v>9210</v>
      </c>
      <c r="AJ20" s="3">
        <v>43174</v>
      </c>
      <c r="AK20" s="1" t="s">
        <v>82</v>
      </c>
      <c r="AO20" s="1">
        <v>9562</v>
      </c>
      <c r="AP20" s="3">
        <v>43266</v>
      </c>
      <c r="AQ20" s="1" t="s">
        <v>82</v>
      </c>
      <c r="AR20" s="1">
        <v>352</v>
      </c>
      <c r="AS20" s="1">
        <v>-291</v>
      </c>
      <c r="AU20" s="1">
        <v>316.8</v>
      </c>
      <c r="AV20" s="1">
        <v>92</v>
      </c>
      <c r="AX20" s="1">
        <f>+AY20/AV20*76</f>
        <v>28.904782608695655</v>
      </c>
      <c r="AY20" s="1">
        <v>34.99</v>
      </c>
      <c r="AZ20" s="1">
        <v>427.46</v>
      </c>
      <c r="BB20" s="1">
        <v>462.45</v>
      </c>
      <c r="BD20" s="1">
        <f>+BE20/AV20*76</f>
        <v>38.561739130434781</v>
      </c>
      <c r="BE20" s="1">
        <v>46.68</v>
      </c>
      <c r="BF20" s="1">
        <v>492.31</v>
      </c>
      <c r="BG20" s="1">
        <v>538.99</v>
      </c>
      <c r="BJ20" s="1">
        <v>0</v>
      </c>
      <c r="BQ20" s="1">
        <v>0</v>
      </c>
      <c r="BR20" s="1">
        <v>1001.44</v>
      </c>
      <c r="BS20" s="1">
        <v>1001.44</v>
      </c>
      <c r="BV20" s="1">
        <v>0</v>
      </c>
    </row>
    <row r="21" spans="1:74" x14ac:dyDescent="0.25">
      <c r="A21" s="1">
        <v>2644235</v>
      </c>
      <c r="G21" s="1" t="s">
        <v>76</v>
      </c>
      <c r="H21" s="1" t="s">
        <v>120</v>
      </c>
      <c r="I21" s="2">
        <v>806175596480706</v>
      </c>
      <c r="J21" s="3">
        <v>43258</v>
      </c>
      <c r="K21" s="3">
        <v>43016</v>
      </c>
      <c r="L21" s="3">
        <v>43107</v>
      </c>
      <c r="M21" s="1" t="s">
        <v>78</v>
      </c>
      <c r="N21" s="1" t="s">
        <v>79</v>
      </c>
      <c r="O21" s="1" t="s">
        <v>79</v>
      </c>
      <c r="R21" s="1" t="s">
        <v>121</v>
      </c>
      <c r="U21" s="1">
        <v>0</v>
      </c>
      <c r="AH21" s="1">
        <v>0</v>
      </c>
      <c r="AI21" s="1">
        <v>9928</v>
      </c>
      <c r="AJ21" s="3">
        <v>43015</v>
      </c>
      <c r="AK21" s="1" t="s">
        <v>82</v>
      </c>
      <c r="AO21" s="1">
        <v>10180</v>
      </c>
      <c r="AP21" s="3">
        <v>43107</v>
      </c>
      <c r="AQ21" s="1" t="s">
        <v>82</v>
      </c>
      <c r="AR21" s="1">
        <v>-252</v>
      </c>
      <c r="AU21" s="1">
        <v>-226.8</v>
      </c>
      <c r="AV21" s="1">
        <v>92</v>
      </c>
      <c r="AY21" s="1">
        <v>-34.78</v>
      </c>
      <c r="AZ21" s="1">
        <v>-304.44</v>
      </c>
      <c r="BB21" s="1">
        <v>-339.22</v>
      </c>
      <c r="BE21" s="1">
        <v>-44.85</v>
      </c>
      <c r="BF21" s="1">
        <v>-338.45</v>
      </c>
      <c r="BG21" s="1">
        <v>-383.3</v>
      </c>
      <c r="BJ21" s="1">
        <v>0</v>
      </c>
      <c r="BQ21" s="1">
        <v>0</v>
      </c>
      <c r="BR21" s="1">
        <v>-722.52</v>
      </c>
      <c r="BS21" s="1">
        <v>-722.52</v>
      </c>
      <c r="BT21" s="1">
        <v>-722.52</v>
      </c>
      <c r="BU21" s="1">
        <v>0</v>
      </c>
      <c r="BV21" s="1">
        <v>-722.52</v>
      </c>
    </row>
    <row r="22" spans="1:74" x14ac:dyDescent="0.25">
      <c r="A22" s="1">
        <v>2644235</v>
      </c>
      <c r="G22" s="1" t="s">
        <v>76</v>
      </c>
      <c r="H22" s="1" t="s">
        <v>120</v>
      </c>
      <c r="I22" s="2">
        <v>906430999980706</v>
      </c>
      <c r="J22" s="3">
        <v>43258</v>
      </c>
      <c r="K22" s="3">
        <v>43108</v>
      </c>
      <c r="L22" s="3">
        <v>43196</v>
      </c>
      <c r="M22" s="1" t="s">
        <v>78</v>
      </c>
      <c r="N22" s="1" t="s">
        <v>79</v>
      </c>
      <c r="O22" s="1" t="s">
        <v>79</v>
      </c>
      <c r="R22" s="1" t="s">
        <v>121</v>
      </c>
      <c r="U22" s="1">
        <v>0</v>
      </c>
      <c r="AH22" s="1">
        <v>0</v>
      </c>
      <c r="AI22" s="1">
        <v>10180</v>
      </c>
      <c r="AJ22" s="3">
        <v>43107</v>
      </c>
      <c r="AK22" s="1" t="s">
        <v>82</v>
      </c>
      <c r="AO22" s="1">
        <v>10424</v>
      </c>
      <c r="AP22" s="3">
        <v>43196</v>
      </c>
      <c r="AQ22" s="1" t="s">
        <v>82</v>
      </c>
      <c r="AR22" s="1">
        <v>-244</v>
      </c>
      <c r="AU22" s="1">
        <v>-219.6</v>
      </c>
      <c r="AV22" s="1">
        <v>89</v>
      </c>
      <c r="AY22" s="1">
        <v>-33.659999999999997</v>
      </c>
      <c r="AZ22" s="1">
        <v>-294.89999999999998</v>
      </c>
      <c r="BB22" s="1">
        <v>-328.56</v>
      </c>
      <c r="BE22" s="1">
        <v>-43.54</v>
      </c>
      <c r="BF22" s="1">
        <v>-328.81</v>
      </c>
      <c r="BG22" s="1">
        <v>-372.35</v>
      </c>
      <c r="BJ22" s="1">
        <v>0</v>
      </c>
      <c r="BQ22" s="1">
        <v>0</v>
      </c>
      <c r="BR22" s="1">
        <v>-700.91</v>
      </c>
      <c r="BS22" s="1">
        <v>-700.91</v>
      </c>
      <c r="BT22" s="1">
        <v>-700.91</v>
      </c>
      <c r="BU22" s="1">
        <v>0</v>
      </c>
      <c r="BV22" s="1">
        <v>-700.91</v>
      </c>
    </row>
    <row r="23" spans="1:74" x14ac:dyDescent="0.25">
      <c r="A23" s="1">
        <v>2644235</v>
      </c>
      <c r="B23" s="1" t="s">
        <v>122</v>
      </c>
      <c r="C23" s="1" t="s">
        <v>123</v>
      </c>
      <c r="G23" s="1" t="s">
        <v>76</v>
      </c>
      <c r="H23" s="1" t="s">
        <v>120</v>
      </c>
      <c r="I23" s="2">
        <v>806175596480706</v>
      </c>
      <c r="J23" s="3">
        <v>43258</v>
      </c>
      <c r="K23" s="3">
        <v>43016</v>
      </c>
      <c r="L23" s="3">
        <v>43107</v>
      </c>
      <c r="M23" s="1" t="s">
        <v>78</v>
      </c>
      <c r="N23" s="1" t="s">
        <v>79</v>
      </c>
      <c r="O23" s="1" t="s">
        <v>79</v>
      </c>
      <c r="R23" s="1" t="s">
        <v>121</v>
      </c>
      <c r="S23" s="1" t="s">
        <v>81</v>
      </c>
      <c r="U23" s="1">
        <v>0</v>
      </c>
      <c r="V23" s="1" t="s">
        <v>81</v>
      </c>
      <c r="W23" s="1">
        <v>0</v>
      </c>
      <c r="Y23" s="1">
        <v>0</v>
      </c>
      <c r="Z23" s="1" t="s">
        <v>81</v>
      </c>
      <c r="AH23" s="1">
        <v>0</v>
      </c>
      <c r="AI23" s="1">
        <v>9928</v>
      </c>
      <c r="AJ23" s="3">
        <v>43015</v>
      </c>
      <c r="AK23" s="1" t="s">
        <v>82</v>
      </c>
      <c r="AO23" s="1">
        <v>10077</v>
      </c>
      <c r="AP23" s="3">
        <v>43107</v>
      </c>
      <c r="AQ23" s="1" t="s">
        <v>82</v>
      </c>
      <c r="AR23" s="1">
        <v>149</v>
      </c>
      <c r="AS23" s="1">
        <v>13</v>
      </c>
      <c r="AU23" s="1">
        <v>134.1</v>
      </c>
      <c r="AV23" s="1">
        <v>92</v>
      </c>
      <c r="AY23" s="1">
        <v>34.78</v>
      </c>
      <c r="AZ23" s="1">
        <v>180.01</v>
      </c>
      <c r="BB23" s="1">
        <v>214.79</v>
      </c>
      <c r="BE23" s="1">
        <v>44.85</v>
      </c>
      <c r="BF23" s="1">
        <v>200.12</v>
      </c>
      <c r="BG23" s="1">
        <v>244.97</v>
      </c>
      <c r="BJ23" s="1">
        <v>0</v>
      </c>
      <c r="BQ23" s="1">
        <v>0</v>
      </c>
      <c r="BR23" s="1">
        <v>459.76</v>
      </c>
      <c r="BS23" s="1">
        <v>459.76</v>
      </c>
      <c r="BV23" s="1">
        <v>0</v>
      </c>
    </row>
    <row r="24" spans="1:74" x14ac:dyDescent="0.25">
      <c r="A24" s="1">
        <v>2644235</v>
      </c>
      <c r="B24" s="1" t="s">
        <v>122</v>
      </c>
      <c r="C24" s="1" t="s">
        <v>123</v>
      </c>
      <c r="G24" s="1" t="s">
        <v>76</v>
      </c>
      <c r="H24" s="1" t="s">
        <v>120</v>
      </c>
      <c r="I24" s="2">
        <v>906430999980706</v>
      </c>
      <c r="J24" s="3">
        <v>43258</v>
      </c>
      <c r="K24" s="3">
        <v>43108</v>
      </c>
      <c r="L24" s="3">
        <v>43196</v>
      </c>
      <c r="M24" s="1" t="s">
        <v>78</v>
      </c>
      <c r="N24" s="1" t="s">
        <v>79</v>
      </c>
      <c r="O24" s="1" t="s">
        <v>79</v>
      </c>
      <c r="R24" s="1" t="s">
        <v>121</v>
      </c>
      <c r="S24" s="1" t="s">
        <v>81</v>
      </c>
      <c r="U24" s="1">
        <v>0</v>
      </c>
      <c r="V24" s="1" t="s">
        <v>81</v>
      </c>
      <c r="W24" s="1">
        <v>0</v>
      </c>
      <c r="Y24" s="1">
        <v>0</v>
      </c>
      <c r="Z24" s="1" t="s">
        <v>81</v>
      </c>
      <c r="AH24" s="1">
        <v>0</v>
      </c>
      <c r="AI24" s="1">
        <v>10077</v>
      </c>
      <c r="AJ24" s="3">
        <v>43107</v>
      </c>
      <c r="AK24" s="1" t="s">
        <v>82</v>
      </c>
      <c r="AO24" s="1">
        <v>10276</v>
      </c>
      <c r="AP24" s="3">
        <v>43196</v>
      </c>
      <c r="AQ24" s="1" t="s">
        <v>82</v>
      </c>
      <c r="AR24" s="1">
        <v>199</v>
      </c>
      <c r="AS24" s="1">
        <v>-13</v>
      </c>
      <c r="AU24" s="1">
        <v>179.1</v>
      </c>
      <c r="AV24" s="1">
        <v>89</v>
      </c>
      <c r="AX24" s="1">
        <f>+AY24/AV24*6</f>
        <v>2.2692134831460673</v>
      </c>
      <c r="AY24" s="1">
        <v>33.659999999999997</v>
      </c>
      <c r="AZ24" s="1">
        <v>240.51</v>
      </c>
      <c r="BB24" s="1">
        <v>274.17</v>
      </c>
      <c r="BD24" s="1">
        <f>+BE24/AV24*6</f>
        <v>2.9352808988764041</v>
      </c>
      <c r="BE24" s="1">
        <v>43.54</v>
      </c>
      <c r="BF24" s="1">
        <v>268.17</v>
      </c>
      <c r="BG24" s="1">
        <v>311.70999999999998</v>
      </c>
      <c r="BJ24" s="1">
        <v>0</v>
      </c>
      <c r="BQ24" s="1">
        <v>0</v>
      </c>
      <c r="BR24" s="1">
        <v>585.88</v>
      </c>
      <c r="BS24" s="1">
        <v>585.88</v>
      </c>
      <c r="BV24" s="1">
        <v>0</v>
      </c>
    </row>
    <row r="25" spans="1:74" x14ac:dyDescent="0.25">
      <c r="A25" s="1">
        <v>2673026</v>
      </c>
      <c r="B25" s="1" t="s">
        <v>124</v>
      </c>
      <c r="C25" s="1" t="s">
        <v>125</v>
      </c>
      <c r="G25" s="1" t="s">
        <v>76</v>
      </c>
      <c r="H25" s="1" t="s">
        <v>126</v>
      </c>
      <c r="I25" s="2">
        <v>906622334480616</v>
      </c>
      <c r="J25" s="3">
        <v>43267</v>
      </c>
      <c r="K25" s="3">
        <v>43175</v>
      </c>
      <c r="L25" s="3">
        <v>43266</v>
      </c>
      <c r="M25" s="1" t="s">
        <v>78</v>
      </c>
      <c r="N25" s="1" t="s">
        <v>86</v>
      </c>
      <c r="O25" s="1" t="s">
        <v>86</v>
      </c>
      <c r="R25" s="1" t="s">
        <v>127</v>
      </c>
      <c r="S25" s="1" t="s">
        <v>81</v>
      </c>
      <c r="U25" s="1">
        <v>0</v>
      </c>
      <c r="V25" s="1" t="s">
        <v>81</v>
      </c>
      <c r="W25" s="1">
        <v>0</v>
      </c>
      <c r="Y25" s="1">
        <v>0</v>
      </c>
      <c r="Z25" s="1" t="s">
        <v>81</v>
      </c>
      <c r="AH25" s="1">
        <v>0</v>
      </c>
      <c r="AI25" s="1">
        <v>1468</v>
      </c>
      <c r="AJ25" s="3">
        <v>43174</v>
      </c>
      <c r="AK25" s="1" t="s">
        <v>82</v>
      </c>
      <c r="AO25" s="1">
        <v>1490</v>
      </c>
      <c r="AP25" s="3">
        <v>43266</v>
      </c>
      <c r="AQ25" s="1" t="s">
        <v>82</v>
      </c>
      <c r="AR25" s="1">
        <v>22</v>
      </c>
      <c r="AS25" s="1">
        <v>-18</v>
      </c>
      <c r="AU25" s="1">
        <v>19.8</v>
      </c>
      <c r="AV25" s="1">
        <v>92</v>
      </c>
      <c r="AX25" s="1">
        <f>+AY25/AV25*76</f>
        <v>9.9873913043478257</v>
      </c>
      <c r="AY25" s="1">
        <v>12.09</v>
      </c>
      <c r="AZ25" s="1">
        <v>29.76</v>
      </c>
      <c r="BB25" s="1">
        <v>41.85</v>
      </c>
      <c r="BD25" s="1">
        <f>+BE25/AV25*76</f>
        <v>25.32782608695652</v>
      </c>
      <c r="BE25" s="1">
        <v>30.66</v>
      </c>
      <c r="BF25" s="1">
        <v>32.130000000000003</v>
      </c>
      <c r="BG25" s="1">
        <v>62.79</v>
      </c>
      <c r="BJ25" s="1">
        <v>0</v>
      </c>
      <c r="BQ25" s="1">
        <v>0</v>
      </c>
      <c r="BR25" s="1">
        <v>104.64</v>
      </c>
      <c r="BS25" s="1">
        <v>104.64</v>
      </c>
      <c r="BV25" s="1">
        <v>0</v>
      </c>
    </row>
    <row r="26" spans="1:74" x14ac:dyDescent="0.25">
      <c r="A26" s="1">
        <v>2832890</v>
      </c>
      <c r="B26" s="1" t="s">
        <v>128</v>
      </c>
      <c r="G26" s="1" t="s">
        <v>76</v>
      </c>
      <c r="H26" s="1" t="s">
        <v>129</v>
      </c>
      <c r="I26" s="2">
        <v>906619787080616</v>
      </c>
      <c r="J26" s="3">
        <v>43267</v>
      </c>
      <c r="K26" s="3">
        <v>43175</v>
      </c>
      <c r="L26" s="3">
        <v>43266</v>
      </c>
      <c r="M26" s="1" t="s">
        <v>78</v>
      </c>
      <c r="N26" s="1" t="s">
        <v>79</v>
      </c>
      <c r="R26" s="1" t="s">
        <v>130</v>
      </c>
      <c r="S26" s="1" t="s">
        <v>81</v>
      </c>
      <c r="U26" s="1">
        <v>0</v>
      </c>
      <c r="V26" s="1" t="s">
        <v>81</v>
      </c>
      <c r="W26" s="1">
        <v>0</v>
      </c>
      <c r="Y26" s="1">
        <v>0</v>
      </c>
      <c r="Z26" s="1" t="s">
        <v>81</v>
      </c>
      <c r="AH26" s="1">
        <v>0</v>
      </c>
      <c r="AI26" s="1">
        <v>441</v>
      </c>
      <c r="AJ26" s="3">
        <v>43174</v>
      </c>
      <c r="AK26" s="1" t="s">
        <v>82</v>
      </c>
      <c r="AL26" s="1">
        <v>1159</v>
      </c>
      <c r="AM26" s="3">
        <v>43251</v>
      </c>
      <c r="AN26" s="1" t="s">
        <v>101</v>
      </c>
      <c r="AO26" s="1">
        <v>1192</v>
      </c>
      <c r="AP26" s="3">
        <v>43266</v>
      </c>
      <c r="AQ26" s="1" t="s">
        <v>82</v>
      </c>
      <c r="AR26" s="1">
        <v>751</v>
      </c>
      <c r="AS26" s="1">
        <v>-620</v>
      </c>
      <c r="AV26" s="1">
        <v>92</v>
      </c>
      <c r="AX26" s="1">
        <f>+AY26/AV26*16</f>
        <v>6.0852173913043481</v>
      </c>
      <c r="AY26" s="1">
        <v>34.99</v>
      </c>
      <c r="AZ26" s="1">
        <v>912</v>
      </c>
      <c r="BB26" s="1">
        <v>946.99</v>
      </c>
      <c r="BG26" s="1">
        <v>0</v>
      </c>
      <c r="BJ26" s="1">
        <v>0</v>
      </c>
      <c r="BQ26" s="1">
        <v>0</v>
      </c>
      <c r="BR26" s="1">
        <v>946.99</v>
      </c>
      <c r="BS26" s="1">
        <v>946.99</v>
      </c>
      <c r="BV26" s="1">
        <v>0</v>
      </c>
    </row>
    <row r="27" spans="1:74" x14ac:dyDescent="0.25">
      <c r="A27" s="1">
        <v>3015078</v>
      </c>
      <c r="B27" s="1" t="s">
        <v>131</v>
      </c>
      <c r="C27" s="1" t="s">
        <v>132</v>
      </c>
      <c r="G27" s="1" t="s">
        <v>76</v>
      </c>
      <c r="H27" s="1" t="s">
        <v>133</v>
      </c>
      <c r="I27" s="2">
        <v>906599773680706</v>
      </c>
      <c r="J27" s="3">
        <v>43258</v>
      </c>
      <c r="K27" s="3">
        <v>43166</v>
      </c>
      <c r="L27" s="3">
        <v>43257</v>
      </c>
      <c r="M27" s="1" t="s">
        <v>78</v>
      </c>
      <c r="N27" s="1" t="s">
        <v>79</v>
      </c>
      <c r="O27" s="1" t="s">
        <v>79</v>
      </c>
      <c r="R27" s="1" t="s">
        <v>134</v>
      </c>
      <c r="S27" s="1" t="s">
        <v>81</v>
      </c>
      <c r="U27" s="1">
        <v>0</v>
      </c>
      <c r="V27" s="1" t="s">
        <v>81</v>
      </c>
      <c r="W27" s="1">
        <v>0</v>
      </c>
      <c r="Y27" s="1">
        <v>0</v>
      </c>
      <c r="Z27" s="1" t="s">
        <v>81</v>
      </c>
      <c r="AH27" s="1">
        <v>0</v>
      </c>
      <c r="AI27" s="1">
        <v>52419</v>
      </c>
      <c r="AJ27" s="3">
        <v>43165</v>
      </c>
      <c r="AK27" s="1" t="s">
        <v>82</v>
      </c>
      <c r="AO27" s="1">
        <v>53454</v>
      </c>
      <c r="AP27" s="3">
        <v>43257</v>
      </c>
      <c r="AQ27" s="1" t="s">
        <v>82</v>
      </c>
      <c r="AR27" s="1">
        <v>1035</v>
      </c>
      <c r="AS27" s="1">
        <v>-754</v>
      </c>
      <c r="AU27" s="1">
        <v>931.5</v>
      </c>
      <c r="AV27" s="1">
        <v>92</v>
      </c>
      <c r="AX27" s="1">
        <f>+AY27/AV27*67</f>
        <v>25.467282608695651</v>
      </c>
      <c r="AY27" s="1">
        <v>34.97</v>
      </c>
      <c r="AZ27" s="1">
        <v>1256.1099999999999</v>
      </c>
      <c r="BB27" s="1">
        <v>1291.08</v>
      </c>
      <c r="BD27" s="1">
        <f>+BE27/AV27*67</f>
        <v>33.842282608695648</v>
      </c>
      <c r="BE27" s="1">
        <v>46.47</v>
      </c>
      <c r="BF27" s="1">
        <v>1440.76</v>
      </c>
      <c r="BG27" s="1">
        <v>1487.23</v>
      </c>
      <c r="BJ27" s="1">
        <v>0</v>
      </c>
      <c r="BQ27" s="1">
        <v>0</v>
      </c>
      <c r="BR27" s="1">
        <v>2778.31</v>
      </c>
      <c r="BS27" s="1">
        <v>2778.31</v>
      </c>
      <c r="BV27" s="1">
        <v>0</v>
      </c>
    </row>
    <row r="28" spans="1:74" x14ac:dyDescent="0.25">
      <c r="A28" s="1">
        <v>3015185</v>
      </c>
      <c r="C28" s="1" t="s">
        <v>135</v>
      </c>
      <c r="D28" s="1" t="s">
        <v>136</v>
      </c>
      <c r="I28" s="2">
        <v>936659559280626</v>
      </c>
      <c r="J28" s="3">
        <v>43277</v>
      </c>
      <c r="K28" s="3">
        <v>43191</v>
      </c>
      <c r="L28" s="3">
        <v>43281</v>
      </c>
      <c r="M28" s="1" t="s">
        <v>104</v>
      </c>
      <c r="O28" s="1" t="s">
        <v>79</v>
      </c>
      <c r="U28" s="1">
        <v>0</v>
      </c>
      <c r="AD28" s="1">
        <v>76</v>
      </c>
      <c r="AE28" s="1">
        <v>112</v>
      </c>
      <c r="AF28" s="1" t="s">
        <v>105</v>
      </c>
      <c r="AH28" s="1">
        <v>107</v>
      </c>
      <c r="AV28" s="1">
        <v>91</v>
      </c>
      <c r="BB28" s="1">
        <v>0</v>
      </c>
      <c r="BG28" s="1">
        <v>0</v>
      </c>
      <c r="BJ28" s="1">
        <v>0</v>
      </c>
      <c r="BK28" s="1">
        <v>38.270000000000003</v>
      </c>
      <c r="BL28" s="1">
        <v>0</v>
      </c>
      <c r="BM28" s="1">
        <v>88.57</v>
      </c>
      <c r="BR28" s="1">
        <v>126.84</v>
      </c>
      <c r="BS28" s="1">
        <v>126.84</v>
      </c>
      <c r="BV28" s="1">
        <v>0</v>
      </c>
    </row>
    <row r="29" spans="1:74" x14ac:dyDescent="0.25">
      <c r="A29" s="1">
        <v>3015185</v>
      </c>
      <c r="B29" s="1" t="s">
        <v>137</v>
      </c>
      <c r="C29" s="1" t="s">
        <v>135</v>
      </c>
      <c r="G29" s="1" t="s">
        <v>76</v>
      </c>
      <c r="H29" s="1" t="s">
        <v>138</v>
      </c>
      <c r="I29" s="2">
        <v>906593022480706</v>
      </c>
      <c r="J29" s="3">
        <v>43258</v>
      </c>
      <c r="K29" s="3">
        <v>43166</v>
      </c>
      <c r="L29" s="3">
        <v>43257</v>
      </c>
      <c r="M29" s="1" t="s">
        <v>78</v>
      </c>
      <c r="N29" s="1" t="s">
        <v>79</v>
      </c>
      <c r="O29" s="1" t="s">
        <v>79</v>
      </c>
      <c r="R29" s="1" t="s">
        <v>139</v>
      </c>
      <c r="S29" s="1" t="s">
        <v>81</v>
      </c>
      <c r="U29" s="1">
        <v>0</v>
      </c>
      <c r="V29" s="1" t="s">
        <v>81</v>
      </c>
      <c r="W29" s="1">
        <v>0</v>
      </c>
      <c r="Y29" s="1">
        <v>0</v>
      </c>
      <c r="Z29" s="1" t="s">
        <v>81</v>
      </c>
      <c r="AH29" s="1">
        <v>0</v>
      </c>
      <c r="AI29" s="1">
        <v>82929</v>
      </c>
      <c r="AJ29" s="3">
        <v>43165</v>
      </c>
      <c r="AK29" s="1" t="s">
        <v>82</v>
      </c>
      <c r="AL29" s="1">
        <v>83645</v>
      </c>
      <c r="AM29" s="3">
        <v>43223</v>
      </c>
      <c r="AN29" s="1" t="s">
        <v>101</v>
      </c>
      <c r="AO29" s="1">
        <v>84056</v>
      </c>
      <c r="AP29" s="3">
        <v>43257</v>
      </c>
      <c r="AQ29" s="1" t="s">
        <v>82</v>
      </c>
      <c r="AR29" s="1">
        <v>1127</v>
      </c>
      <c r="AS29" s="1">
        <v>821</v>
      </c>
      <c r="AU29" s="1">
        <v>371.97</v>
      </c>
      <c r="AV29" s="1">
        <v>92</v>
      </c>
      <c r="AY29" s="1">
        <v>34.97</v>
      </c>
      <c r="AZ29" s="1">
        <v>1367.77</v>
      </c>
      <c r="BB29" s="1">
        <v>1402.74</v>
      </c>
      <c r="BE29" s="1">
        <v>46.47</v>
      </c>
      <c r="BF29" s="1">
        <v>575.33000000000004</v>
      </c>
      <c r="BG29" s="1">
        <v>621.79999999999995</v>
      </c>
      <c r="BJ29" s="1">
        <v>0</v>
      </c>
      <c r="BQ29" s="1">
        <v>0</v>
      </c>
      <c r="BR29" s="1">
        <v>2024.54</v>
      </c>
      <c r="BS29" s="1">
        <v>2024.54</v>
      </c>
      <c r="BV29" s="1">
        <v>0</v>
      </c>
    </row>
    <row r="30" spans="1:74" x14ac:dyDescent="0.25">
      <c r="A30" s="1">
        <v>3016556</v>
      </c>
      <c r="B30" s="1" t="s">
        <v>140</v>
      </c>
      <c r="G30" s="1" t="s">
        <v>76</v>
      </c>
      <c r="H30" s="1" t="s">
        <v>141</v>
      </c>
      <c r="I30" s="2">
        <v>906624124080616</v>
      </c>
      <c r="J30" s="3">
        <v>43267</v>
      </c>
      <c r="K30" s="3">
        <v>43175</v>
      </c>
      <c r="L30" s="3">
        <v>43266</v>
      </c>
      <c r="M30" s="1" t="s">
        <v>78</v>
      </c>
      <c r="N30" s="1" t="s">
        <v>86</v>
      </c>
      <c r="R30" s="1">
        <v>86452243</v>
      </c>
      <c r="S30" s="1" t="s">
        <v>81</v>
      </c>
      <c r="U30" s="1">
        <v>0</v>
      </c>
      <c r="V30" s="1" t="s">
        <v>81</v>
      </c>
      <c r="W30" s="1">
        <v>0</v>
      </c>
      <c r="Y30" s="1">
        <v>0</v>
      </c>
      <c r="Z30" s="1" t="s">
        <v>81</v>
      </c>
      <c r="AH30" s="1">
        <v>0</v>
      </c>
      <c r="AI30" s="1">
        <v>7784</v>
      </c>
      <c r="AJ30" s="3">
        <v>43174</v>
      </c>
      <c r="AK30" s="1" t="s">
        <v>82</v>
      </c>
      <c r="AO30" s="1">
        <v>7895</v>
      </c>
      <c r="AP30" s="3">
        <v>43266</v>
      </c>
      <c r="AQ30" s="1" t="s">
        <v>82</v>
      </c>
      <c r="AR30" s="1">
        <v>111</v>
      </c>
      <c r="AS30" s="1">
        <v>-92</v>
      </c>
      <c r="AV30" s="1">
        <v>92</v>
      </c>
      <c r="AX30" s="1">
        <f>+AY30/AV30*76</f>
        <v>9.9873913043478257</v>
      </c>
      <c r="AY30" s="1">
        <v>12.09</v>
      </c>
      <c r="AZ30" s="1">
        <v>150.15</v>
      </c>
      <c r="BB30" s="1">
        <v>162.24</v>
      </c>
      <c r="BG30" s="1">
        <v>0</v>
      </c>
      <c r="BJ30" s="1">
        <v>0</v>
      </c>
      <c r="BQ30" s="1">
        <v>0</v>
      </c>
      <c r="BR30" s="1">
        <v>162.24</v>
      </c>
      <c r="BS30" s="1">
        <v>162.24</v>
      </c>
      <c r="BV30" s="1">
        <v>0</v>
      </c>
    </row>
    <row r="31" spans="1:74" x14ac:dyDescent="0.25">
      <c r="A31" s="1">
        <v>3016734</v>
      </c>
      <c r="B31" s="1" t="s">
        <v>142</v>
      </c>
      <c r="G31" s="1" t="s">
        <v>76</v>
      </c>
      <c r="H31" s="1" t="s">
        <v>143</v>
      </c>
      <c r="I31" s="2">
        <v>906619569180616</v>
      </c>
      <c r="J31" s="3">
        <v>43267</v>
      </c>
      <c r="K31" s="3">
        <v>43175</v>
      </c>
      <c r="L31" s="3">
        <v>43266</v>
      </c>
      <c r="M31" s="1" t="s">
        <v>78</v>
      </c>
      <c r="N31" s="1" t="s">
        <v>86</v>
      </c>
      <c r="R31" s="1" t="s">
        <v>144</v>
      </c>
      <c r="S31" s="1" t="s">
        <v>81</v>
      </c>
      <c r="U31" s="1">
        <v>0</v>
      </c>
      <c r="V31" s="1" t="s">
        <v>81</v>
      </c>
      <c r="W31" s="1">
        <v>0</v>
      </c>
      <c r="Y31" s="1">
        <v>0</v>
      </c>
      <c r="Z31" s="1" t="s">
        <v>81</v>
      </c>
      <c r="AH31" s="1">
        <v>0</v>
      </c>
      <c r="AI31" s="1">
        <v>371</v>
      </c>
      <c r="AJ31" s="3">
        <v>43174</v>
      </c>
      <c r="AK31" s="1" t="s">
        <v>82</v>
      </c>
      <c r="AO31" s="1">
        <v>437</v>
      </c>
      <c r="AP31" s="3">
        <v>43266</v>
      </c>
      <c r="AQ31" s="1" t="s">
        <v>82</v>
      </c>
      <c r="AR31" s="1">
        <v>66</v>
      </c>
      <c r="AS31" s="1">
        <v>-55</v>
      </c>
      <c r="AV31" s="1">
        <v>92</v>
      </c>
      <c r="AX31" s="1">
        <f>+AY31/AV31*76</f>
        <v>9.9873913043478257</v>
      </c>
      <c r="AY31" s="1">
        <v>12.09</v>
      </c>
      <c r="AZ31" s="1">
        <v>89.28</v>
      </c>
      <c r="BB31" s="1">
        <v>101.37</v>
      </c>
      <c r="BG31" s="1">
        <v>0</v>
      </c>
      <c r="BJ31" s="1">
        <v>0</v>
      </c>
      <c r="BQ31" s="1">
        <v>0</v>
      </c>
      <c r="BR31" s="1">
        <v>101.37</v>
      </c>
      <c r="BS31" s="1">
        <v>101.37</v>
      </c>
      <c r="BV31" s="1">
        <v>0</v>
      </c>
    </row>
    <row r="32" spans="1:74" x14ac:dyDescent="0.25">
      <c r="A32" s="1">
        <v>3016860</v>
      </c>
      <c r="C32" s="1" t="s">
        <v>145</v>
      </c>
      <c r="D32" s="1" t="s">
        <v>146</v>
      </c>
      <c r="I32" s="2">
        <v>936674899480628</v>
      </c>
      <c r="J32" s="3">
        <v>43279</v>
      </c>
      <c r="K32" s="3">
        <v>43252</v>
      </c>
      <c r="L32" s="3">
        <v>43281</v>
      </c>
      <c r="M32" s="1" t="s">
        <v>104</v>
      </c>
      <c r="O32" s="1" t="s">
        <v>86</v>
      </c>
      <c r="U32" s="1">
        <v>0</v>
      </c>
      <c r="AD32" s="1">
        <v>211</v>
      </c>
      <c r="AE32" s="1">
        <v>114</v>
      </c>
      <c r="AF32" s="1" t="s">
        <v>147</v>
      </c>
      <c r="AH32" s="1">
        <v>0</v>
      </c>
      <c r="AV32" s="1">
        <v>30</v>
      </c>
      <c r="BB32" s="1">
        <v>0</v>
      </c>
      <c r="BG32" s="1">
        <v>0</v>
      </c>
      <c r="BJ32" s="1">
        <v>0</v>
      </c>
      <c r="BK32" s="1">
        <v>9.06</v>
      </c>
      <c r="BL32" s="1">
        <v>0</v>
      </c>
      <c r="BM32" s="1">
        <v>0</v>
      </c>
      <c r="BR32" s="1">
        <v>9.06</v>
      </c>
      <c r="BS32" s="1">
        <v>9.06</v>
      </c>
      <c r="BV32" s="1">
        <v>0</v>
      </c>
    </row>
    <row r="33" spans="1:77" x14ac:dyDescent="0.25">
      <c r="A33" s="1">
        <v>3016860</v>
      </c>
      <c r="B33" s="1" t="s">
        <v>148</v>
      </c>
      <c r="C33" s="1" t="s">
        <v>145</v>
      </c>
      <c r="G33" s="1" t="s">
        <v>76</v>
      </c>
      <c r="H33" s="1" t="s">
        <v>149</v>
      </c>
      <c r="I33" s="2">
        <v>906672483480628</v>
      </c>
      <c r="J33" s="3">
        <v>43279</v>
      </c>
      <c r="K33" s="3">
        <v>43252</v>
      </c>
      <c r="L33" s="3">
        <v>43281</v>
      </c>
      <c r="M33" s="1" t="s">
        <v>78</v>
      </c>
      <c r="N33" s="1" t="s">
        <v>99</v>
      </c>
      <c r="O33" s="1" t="s">
        <v>86</v>
      </c>
      <c r="R33" s="1" t="s">
        <v>150</v>
      </c>
      <c r="S33" s="1" t="s">
        <v>81</v>
      </c>
      <c r="U33" s="1">
        <v>0</v>
      </c>
      <c r="V33" s="1" t="s">
        <v>81</v>
      </c>
      <c r="W33" s="1">
        <v>0</v>
      </c>
      <c r="Y33" s="1">
        <v>0</v>
      </c>
      <c r="Z33" s="1" t="s">
        <v>81</v>
      </c>
      <c r="AH33" s="1">
        <v>0</v>
      </c>
      <c r="AI33" s="1">
        <v>25</v>
      </c>
      <c r="AJ33" s="3">
        <v>43251</v>
      </c>
      <c r="AK33" s="1" t="s">
        <v>82</v>
      </c>
      <c r="AO33" s="1">
        <v>25</v>
      </c>
      <c r="AP33" s="3">
        <v>43281</v>
      </c>
      <c r="AQ33" s="1" t="s">
        <v>82</v>
      </c>
      <c r="AS33" s="1">
        <v>0</v>
      </c>
      <c r="AU33" s="1">
        <v>68.790000000000006</v>
      </c>
      <c r="AV33" s="1">
        <v>30</v>
      </c>
      <c r="AX33" s="1">
        <f>+AY33/AV33*30</f>
        <v>51.78</v>
      </c>
      <c r="AY33" s="1">
        <v>51.78</v>
      </c>
      <c r="AZ33" s="1">
        <v>0</v>
      </c>
      <c r="BB33" s="1">
        <v>51.78</v>
      </c>
      <c r="BE33" s="1">
        <v>10.029999999999999</v>
      </c>
      <c r="BF33" s="1">
        <v>112.15</v>
      </c>
      <c r="BG33" s="1">
        <v>122.18</v>
      </c>
      <c r="BJ33" s="1">
        <v>0</v>
      </c>
      <c r="BR33" s="1">
        <v>173.96</v>
      </c>
      <c r="BS33" s="1">
        <v>173.96</v>
      </c>
      <c r="BV33" s="1">
        <v>0</v>
      </c>
    </row>
    <row r="34" spans="1:77" x14ac:dyDescent="0.25">
      <c r="A34" s="1">
        <v>3017687</v>
      </c>
      <c r="G34" s="1" t="s">
        <v>76</v>
      </c>
      <c r="H34" s="1" t="s">
        <v>151</v>
      </c>
      <c r="I34" s="2">
        <v>906430528080620</v>
      </c>
      <c r="J34" s="3">
        <v>43271</v>
      </c>
      <c r="K34" s="3">
        <v>43108</v>
      </c>
      <c r="L34" s="3">
        <v>43196</v>
      </c>
      <c r="M34" s="1" t="s">
        <v>78</v>
      </c>
      <c r="N34" s="1" t="s">
        <v>86</v>
      </c>
      <c r="O34" s="1" t="s">
        <v>86</v>
      </c>
      <c r="R34" s="1" t="s">
        <v>152</v>
      </c>
      <c r="U34" s="1">
        <v>0</v>
      </c>
      <c r="AH34" s="1">
        <v>0</v>
      </c>
      <c r="AI34" s="1">
        <v>3812</v>
      </c>
      <c r="AJ34" s="3">
        <v>43107</v>
      </c>
      <c r="AK34" s="1" t="s">
        <v>82</v>
      </c>
      <c r="AO34" s="1">
        <v>3871</v>
      </c>
      <c r="AP34" s="3">
        <v>43196</v>
      </c>
      <c r="AQ34" s="1" t="s">
        <v>82</v>
      </c>
      <c r="AR34" s="1">
        <v>-59</v>
      </c>
      <c r="AU34" s="1">
        <v>-53.1</v>
      </c>
      <c r="AV34" s="1">
        <v>89</v>
      </c>
      <c r="AY34" s="1">
        <v>-11.71</v>
      </c>
      <c r="AZ34" s="1">
        <v>-79.53</v>
      </c>
      <c r="BB34" s="1">
        <v>-91.24</v>
      </c>
      <c r="BE34" s="1">
        <v>-29.27</v>
      </c>
      <c r="BF34" s="1">
        <v>-84.48</v>
      </c>
      <c r="BG34" s="1">
        <v>-113.75</v>
      </c>
      <c r="BJ34" s="1">
        <v>0</v>
      </c>
      <c r="BQ34" s="1">
        <v>0</v>
      </c>
      <c r="BR34" s="1">
        <v>-204.99</v>
      </c>
      <c r="BS34" s="1">
        <v>-204.99</v>
      </c>
      <c r="BT34" s="1">
        <v>-204.99</v>
      </c>
      <c r="BU34" s="1">
        <v>0</v>
      </c>
      <c r="BV34" s="1">
        <v>-204.99</v>
      </c>
    </row>
    <row r="35" spans="1:77" x14ac:dyDescent="0.25">
      <c r="A35" s="1">
        <v>3017687</v>
      </c>
      <c r="B35" s="1" t="s">
        <v>153</v>
      </c>
      <c r="C35" s="1" t="s">
        <v>154</v>
      </c>
      <c r="G35" s="1" t="s">
        <v>76</v>
      </c>
      <c r="H35" s="1" t="s">
        <v>151</v>
      </c>
      <c r="I35" s="2">
        <v>906430528080620</v>
      </c>
      <c r="J35" s="3">
        <v>43271</v>
      </c>
      <c r="K35" s="3">
        <v>43108</v>
      </c>
      <c r="L35" s="3">
        <v>43196</v>
      </c>
      <c r="M35" s="1" t="s">
        <v>78</v>
      </c>
      <c r="N35" s="1" t="s">
        <v>86</v>
      </c>
      <c r="O35" s="1" t="s">
        <v>86</v>
      </c>
      <c r="R35" s="1" t="s">
        <v>152</v>
      </c>
      <c r="S35" s="1" t="s">
        <v>81</v>
      </c>
      <c r="U35" s="1">
        <v>0</v>
      </c>
      <c r="V35" s="1" t="s">
        <v>81</v>
      </c>
      <c r="W35" s="1">
        <v>0</v>
      </c>
      <c r="Y35" s="1">
        <v>0</v>
      </c>
      <c r="Z35" s="1" t="s">
        <v>81</v>
      </c>
      <c r="AH35" s="1">
        <v>0</v>
      </c>
      <c r="AI35" s="1">
        <v>3812</v>
      </c>
      <c r="AJ35" s="3">
        <v>43107</v>
      </c>
      <c r="AK35" s="1" t="s">
        <v>82</v>
      </c>
      <c r="AO35" s="1">
        <v>3867</v>
      </c>
      <c r="AP35" s="3">
        <v>43196</v>
      </c>
      <c r="AQ35" s="1" t="s">
        <v>82</v>
      </c>
      <c r="AR35" s="1">
        <v>55</v>
      </c>
      <c r="AS35" s="1">
        <v>-4</v>
      </c>
      <c r="AU35" s="1">
        <v>49.5</v>
      </c>
      <c r="AV35" s="1">
        <v>89</v>
      </c>
      <c r="AY35" s="1">
        <v>11.71</v>
      </c>
      <c r="AZ35" s="1">
        <v>74.13</v>
      </c>
      <c r="BB35" s="1">
        <v>85.84</v>
      </c>
      <c r="BE35" s="1">
        <v>29.27</v>
      </c>
      <c r="BF35" s="1">
        <v>78.75</v>
      </c>
      <c r="BG35" s="1">
        <v>108.02</v>
      </c>
      <c r="BJ35" s="1">
        <v>0</v>
      </c>
      <c r="BQ35" s="1">
        <v>0</v>
      </c>
      <c r="BR35" s="1">
        <v>193.86</v>
      </c>
      <c r="BS35" s="1">
        <v>193.86</v>
      </c>
      <c r="BV35" s="1">
        <v>0</v>
      </c>
    </row>
    <row r="36" spans="1:77" x14ac:dyDescent="0.25">
      <c r="A36" s="1">
        <v>3017856</v>
      </c>
      <c r="G36" s="1" t="s">
        <v>76</v>
      </c>
      <c r="H36" s="1" t="s">
        <v>155</v>
      </c>
      <c r="I36" s="2">
        <v>805730940180620</v>
      </c>
      <c r="J36" s="3">
        <v>43271</v>
      </c>
      <c r="K36" s="3">
        <v>42833</v>
      </c>
      <c r="L36" s="3">
        <v>42923</v>
      </c>
      <c r="M36" s="1" t="s">
        <v>78</v>
      </c>
      <c r="N36" s="1" t="s">
        <v>86</v>
      </c>
      <c r="O36" s="1" t="s">
        <v>86</v>
      </c>
      <c r="R36" s="1">
        <v>85014780</v>
      </c>
      <c r="U36" s="1">
        <v>90</v>
      </c>
      <c r="AH36" s="1">
        <v>0</v>
      </c>
      <c r="AI36" s="1">
        <v>362</v>
      </c>
      <c r="AJ36" s="3">
        <v>42832</v>
      </c>
      <c r="AK36" s="1" t="s">
        <v>82</v>
      </c>
      <c r="AO36" s="1">
        <v>363</v>
      </c>
      <c r="AP36" s="3">
        <v>42923</v>
      </c>
      <c r="AQ36" s="1" t="s">
        <v>82</v>
      </c>
      <c r="AR36" s="1">
        <v>-1</v>
      </c>
      <c r="AU36" s="1">
        <v>-0.9</v>
      </c>
      <c r="AV36" s="1">
        <v>91</v>
      </c>
      <c r="AY36" s="1">
        <v>-11.97</v>
      </c>
      <c r="AZ36" s="1">
        <v>-1.35</v>
      </c>
      <c r="BB36" s="1">
        <v>-13.32</v>
      </c>
      <c r="BE36" s="1">
        <v>-29.89</v>
      </c>
      <c r="BF36" s="1">
        <v>-1.43</v>
      </c>
      <c r="BG36" s="1">
        <v>-31.32</v>
      </c>
      <c r="BJ36" s="1">
        <v>0</v>
      </c>
      <c r="BQ36" s="1">
        <v>0</v>
      </c>
      <c r="BR36" s="1">
        <v>-44.64</v>
      </c>
      <c r="BS36" s="1">
        <v>-44.64</v>
      </c>
      <c r="BT36" s="1">
        <v>-44.64</v>
      </c>
      <c r="BU36" s="1">
        <v>0</v>
      </c>
      <c r="BV36" s="1">
        <v>-44.64</v>
      </c>
    </row>
    <row r="37" spans="1:77" x14ac:dyDescent="0.25">
      <c r="A37" s="1">
        <v>3017856</v>
      </c>
      <c r="G37" s="1" t="s">
        <v>76</v>
      </c>
      <c r="H37" s="1" t="s">
        <v>155</v>
      </c>
      <c r="I37" s="2">
        <v>805951697980620</v>
      </c>
      <c r="J37" s="3">
        <v>43271</v>
      </c>
      <c r="K37" s="3">
        <v>42924</v>
      </c>
      <c r="L37" s="3">
        <v>43015</v>
      </c>
      <c r="M37" s="1" t="s">
        <v>78</v>
      </c>
      <c r="N37" s="1" t="s">
        <v>86</v>
      </c>
      <c r="O37" s="1" t="s">
        <v>86</v>
      </c>
      <c r="R37" s="1">
        <v>85014780</v>
      </c>
      <c r="U37" s="1">
        <v>90</v>
      </c>
      <c r="AH37" s="1">
        <v>0</v>
      </c>
      <c r="AI37" s="1">
        <v>363</v>
      </c>
      <c r="AJ37" s="3">
        <v>42923</v>
      </c>
      <c r="AK37" s="1" t="s">
        <v>82</v>
      </c>
      <c r="AO37" s="1">
        <v>364</v>
      </c>
      <c r="AP37" s="3">
        <v>43015</v>
      </c>
      <c r="AQ37" s="1" t="s">
        <v>82</v>
      </c>
      <c r="AR37" s="1">
        <v>-1</v>
      </c>
      <c r="AU37" s="1">
        <v>-0.9</v>
      </c>
      <c r="AV37" s="1">
        <v>92</v>
      </c>
      <c r="AY37" s="1">
        <v>-12.1</v>
      </c>
      <c r="AZ37" s="1">
        <v>-1.35</v>
      </c>
      <c r="BB37" s="1">
        <v>-13.45</v>
      </c>
      <c r="BE37" s="1">
        <v>-30.22</v>
      </c>
      <c r="BF37" s="1">
        <v>-1.43</v>
      </c>
      <c r="BG37" s="1">
        <v>-31.65</v>
      </c>
      <c r="BJ37" s="1">
        <v>0</v>
      </c>
      <c r="BQ37" s="1">
        <v>0</v>
      </c>
      <c r="BR37" s="1">
        <v>-45.1</v>
      </c>
      <c r="BS37" s="1">
        <v>-45.1</v>
      </c>
      <c r="BT37" s="1">
        <v>-45.1</v>
      </c>
      <c r="BU37" s="1">
        <v>0</v>
      </c>
      <c r="BV37" s="1">
        <v>-45.1</v>
      </c>
    </row>
    <row r="38" spans="1:77" x14ac:dyDescent="0.25">
      <c r="A38" s="1">
        <v>3017856</v>
      </c>
      <c r="G38" s="1" t="s">
        <v>76</v>
      </c>
      <c r="H38" s="1" t="s">
        <v>155</v>
      </c>
      <c r="I38" s="2">
        <v>806177347680620</v>
      </c>
      <c r="J38" s="3">
        <v>43271</v>
      </c>
      <c r="K38" s="3">
        <v>43016</v>
      </c>
      <c r="L38" s="3">
        <v>43107</v>
      </c>
      <c r="M38" s="1" t="s">
        <v>78</v>
      </c>
      <c r="N38" s="1" t="s">
        <v>86</v>
      </c>
      <c r="O38" s="1" t="s">
        <v>86</v>
      </c>
      <c r="R38" s="1">
        <v>85014780</v>
      </c>
      <c r="U38" s="1">
        <v>0</v>
      </c>
      <c r="AH38" s="1">
        <v>0</v>
      </c>
      <c r="AI38" s="1">
        <v>364</v>
      </c>
      <c r="AJ38" s="3">
        <v>43015</v>
      </c>
      <c r="AK38" s="1" t="s">
        <v>82</v>
      </c>
      <c r="AO38" s="1">
        <v>365</v>
      </c>
      <c r="AP38" s="3">
        <v>43107</v>
      </c>
      <c r="AQ38" s="1" t="s">
        <v>82</v>
      </c>
      <c r="AR38" s="1">
        <v>-1</v>
      </c>
      <c r="AU38" s="1">
        <v>-0.9</v>
      </c>
      <c r="AV38" s="1">
        <v>92</v>
      </c>
      <c r="AY38" s="1">
        <v>-12.1</v>
      </c>
      <c r="AZ38" s="1">
        <v>-1.35</v>
      </c>
      <c r="BB38" s="1">
        <v>-13.45</v>
      </c>
      <c r="BE38" s="1">
        <v>-30.22</v>
      </c>
      <c r="BF38" s="1">
        <v>-1.43</v>
      </c>
      <c r="BG38" s="1">
        <v>-31.65</v>
      </c>
      <c r="BJ38" s="1">
        <v>0</v>
      </c>
      <c r="BQ38" s="1">
        <v>0</v>
      </c>
      <c r="BR38" s="1">
        <v>-45.1</v>
      </c>
      <c r="BS38" s="1">
        <v>-45.1</v>
      </c>
      <c r="BT38" s="1">
        <v>-45.1</v>
      </c>
      <c r="BU38" s="1">
        <v>0</v>
      </c>
      <c r="BV38" s="1">
        <v>-45.1</v>
      </c>
    </row>
    <row r="39" spans="1:77" x14ac:dyDescent="0.25">
      <c r="A39" s="1">
        <v>3017856</v>
      </c>
      <c r="G39" s="1" t="s">
        <v>76</v>
      </c>
      <c r="H39" s="1" t="s">
        <v>155</v>
      </c>
      <c r="I39" s="2">
        <v>906432704380620</v>
      </c>
      <c r="J39" s="3">
        <v>43271</v>
      </c>
      <c r="K39" s="3">
        <v>43108</v>
      </c>
      <c r="L39" s="3">
        <v>43196</v>
      </c>
      <c r="M39" s="1" t="s">
        <v>78</v>
      </c>
      <c r="N39" s="1" t="s">
        <v>86</v>
      </c>
      <c r="O39" s="1" t="s">
        <v>86</v>
      </c>
      <c r="R39" s="1">
        <v>85014780</v>
      </c>
      <c r="U39" s="1">
        <v>0</v>
      </c>
      <c r="AH39" s="1">
        <v>0</v>
      </c>
      <c r="AI39" s="1">
        <v>365</v>
      </c>
      <c r="AJ39" s="3">
        <v>43107</v>
      </c>
      <c r="AK39" s="1" t="s">
        <v>82</v>
      </c>
      <c r="AO39" s="1">
        <v>366</v>
      </c>
      <c r="AP39" s="3">
        <v>43196</v>
      </c>
      <c r="AQ39" s="1" t="s">
        <v>82</v>
      </c>
      <c r="AR39" s="1">
        <v>-1</v>
      </c>
      <c r="AU39" s="1">
        <v>-0.9</v>
      </c>
      <c r="AV39" s="1">
        <v>89</v>
      </c>
      <c r="AY39" s="1">
        <v>-11.71</v>
      </c>
      <c r="AZ39" s="1">
        <v>-1.34</v>
      </c>
      <c r="BB39" s="1">
        <v>-13.05</v>
      </c>
      <c r="BE39" s="1">
        <v>-29.27</v>
      </c>
      <c r="BF39" s="1">
        <v>-1.43</v>
      </c>
      <c r="BG39" s="1">
        <v>-30.7</v>
      </c>
      <c r="BJ39" s="1">
        <v>0</v>
      </c>
      <c r="BQ39" s="1">
        <v>0</v>
      </c>
      <c r="BR39" s="1">
        <v>-43.75</v>
      </c>
      <c r="BS39" s="1">
        <v>-43.75</v>
      </c>
      <c r="BT39" s="1">
        <v>-43.75</v>
      </c>
      <c r="BU39" s="1">
        <v>0</v>
      </c>
      <c r="BV39" s="1">
        <v>-43.75</v>
      </c>
    </row>
    <row r="40" spans="1:77" x14ac:dyDescent="0.25">
      <c r="A40" s="1">
        <v>3017856</v>
      </c>
      <c r="B40" s="1" t="s">
        <v>156</v>
      </c>
      <c r="C40" s="1" t="s">
        <v>157</v>
      </c>
      <c r="G40" s="1" t="s">
        <v>76</v>
      </c>
      <c r="H40" s="1" t="s">
        <v>155</v>
      </c>
      <c r="I40" s="2">
        <v>805730940180620</v>
      </c>
      <c r="J40" s="3">
        <v>43271</v>
      </c>
      <c r="K40" s="3">
        <v>42833</v>
      </c>
      <c r="L40" s="3">
        <v>42923</v>
      </c>
      <c r="M40" s="1" t="s">
        <v>78</v>
      </c>
      <c r="N40" s="1" t="s">
        <v>86</v>
      </c>
      <c r="O40" s="1" t="s">
        <v>86</v>
      </c>
      <c r="R40" s="1">
        <v>85014780</v>
      </c>
      <c r="S40" s="1" t="s">
        <v>81</v>
      </c>
      <c r="U40" s="1">
        <v>0</v>
      </c>
      <c r="V40" s="1" t="s">
        <v>81</v>
      </c>
      <c r="W40" s="1">
        <v>0</v>
      </c>
      <c r="Y40" s="1">
        <v>0</v>
      </c>
      <c r="Z40" s="1" t="s">
        <v>81</v>
      </c>
      <c r="AH40" s="1">
        <v>0</v>
      </c>
      <c r="AI40" s="1">
        <v>362</v>
      </c>
      <c r="AJ40" s="3">
        <v>42832</v>
      </c>
      <c r="AK40" s="1" t="s">
        <v>82</v>
      </c>
      <c r="AO40" s="1">
        <v>362</v>
      </c>
      <c r="AP40" s="3">
        <v>42923</v>
      </c>
      <c r="AQ40" s="1" t="s">
        <v>82</v>
      </c>
      <c r="AS40" s="1">
        <v>0</v>
      </c>
      <c r="AV40" s="1">
        <v>91</v>
      </c>
      <c r="AY40" s="1">
        <v>11.97</v>
      </c>
      <c r="AZ40" s="1">
        <v>0</v>
      </c>
      <c r="BB40" s="1">
        <v>11.97</v>
      </c>
      <c r="BE40" s="1">
        <v>29.89</v>
      </c>
      <c r="BF40" s="1">
        <v>0</v>
      </c>
      <c r="BG40" s="1">
        <v>29.89</v>
      </c>
      <c r="BJ40" s="1">
        <v>0</v>
      </c>
      <c r="BQ40" s="1">
        <v>0</v>
      </c>
      <c r="BR40" s="1">
        <v>41.86</v>
      </c>
      <c r="BS40" s="1">
        <v>41.86</v>
      </c>
      <c r="BV40" s="1">
        <v>0</v>
      </c>
    </row>
    <row r="41" spans="1:77" x14ac:dyDescent="0.25">
      <c r="A41" s="1">
        <v>3017856</v>
      </c>
      <c r="B41" s="1" t="s">
        <v>156</v>
      </c>
      <c r="C41" s="1" t="s">
        <v>157</v>
      </c>
      <c r="G41" s="1" t="s">
        <v>76</v>
      </c>
      <c r="H41" s="1" t="s">
        <v>155</v>
      </c>
      <c r="I41" s="2">
        <v>805951697980620</v>
      </c>
      <c r="J41" s="3">
        <v>43271</v>
      </c>
      <c r="K41" s="3">
        <v>42924</v>
      </c>
      <c r="L41" s="3">
        <v>43015</v>
      </c>
      <c r="M41" s="1" t="s">
        <v>78</v>
      </c>
      <c r="N41" s="1" t="s">
        <v>86</v>
      </c>
      <c r="O41" s="1" t="s">
        <v>86</v>
      </c>
      <c r="R41" s="1">
        <v>85014780</v>
      </c>
      <c r="S41" s="1" t="s">
        <v>81</v>
      </c>
      <c r="U41" s="1">
        <v>0</v>
      </c>
      <c r="V41" s="1" t="s">
        <v>81</v>
      </c>
      <c r="W41" s="1">
        <v>0</v>
      </c>
      <c r="Y41" s="1">
        <v>0</v>
      </c>
      <c r="Z41" s="1" t="s">
        <v>81</v>
      </c>
      <c r="AH41" s="1">
        <v>0</v>
      </c>
      <c r="AI41" s="1">
        <v>362</v>
      </c>
      <c r="AJ41" s="3">
        <v>42923</v>
      </c>
      <c r="AK41" s="1" t="s">
        <v>82</v>
      </c>
      <c r="AO41" s="1">
        <v>363</v>
      </c>
      <c r="AP41" s="3">
        <v>43015</v>
      </c>
      <c r="AQ41" s="1" t="s">
        <v>82</v>
      </c>
      <c r="AR41" s="1">
        <v>1</v>
      </c>
      <c r="AS41" s="1">
        <v>0</v>
      </c>
      <c r="AU41" s="1">
        <v>0.9</v>
      </c>
      <c r="AV41" s="1">
        <v>92</v>
      </c>
      <c r="AY41" s="1">
        <v>12.1</v>
      </c>
      <c r="AZ41" s="1">
        <v>1.35</v>
      </c>
      <c r="BB41" s="1">
        <v>13.45</v>
      </c>
      <c r="BE41" s="1">
        <v>30.22</v>
      </c>
      <c r="BF41" s="1">
        <v>1.43</v>
      </c>
      <c r="BG41" s="1">
        <v>31.65</v>
      </c>
      <c r="BJ41" s="1">
        <v>0</v>
      </c>
      <c r="BQ41" s="1">
        <v>0</v>
      </c>
      <c r="BR41" s="1">
        <v>45.1</v>
      </c>
      <c r="BS41" s="1">
        <v>45.1</v>
      </c>
      <c r="BV41" s="1">
        <v>0</v>
      </c>
    </row>
    <row r="42" spans="1:77" x14ac:dyDescent="0.25">
      <c r="A42" s="1">
        <v>3017856</v>
      </c>
      <c r="B42" s="1" t="s">
        <v>156</v>
      </c>
      <c r="C42" s="1" t="s">
        <v>157</v>
      </c>
      <c r="G42" s="1" t="s">
        <v>76</v>
      </c>
      <c r="H42" s="1" t="s">
        <v>155</v>
      </c>
      <c r="I42" s="2">
        <v>806177347680620</v>
      </c>
      <c r="J42" s="3">
        <v>43271</v>
      </c>
      <c r="K42" s="3">
        <v>43016</v>
      </c>
      <c r="L42" s="3">
        <v>43107</v>
      </c>
      <c r="M42" s="1" t="s">
        <v>78</v>
      </c>
      <c r="N42" s="1" t="s">
        <v>86</v>
      </c>
      <c r="O42" s="1" t="s">
        <v>86</v>
      </c>
      <c r="R42" s="1">
        <v>85014780</v>
      </c>
      <c r="S42" s="1" t="s">
        <v>81</v>
      </c>
      <c r="U42" s="1">
        <v>0</v>
      </c>
      <c r="V42" s="1" t="s">
        <v>81</v>
      </c>
      <c r="W42" s="1">
        <v>0</v>
      </c>
      <c r="Y42" s="1">
        <v>0</v>
      </c>
      <c r="Z42" s="1" t="s">
        <v>81</v>
      </c>
      <c r="AH42" s="1">
        <v>0</v>
      </c>
      <c r="AI42" s="1">
        <v>363</v>
      </c>
      <c r="AJ42" s="3">
        <v>43015</v>
      </c>
      <c r="AK42" s="1" t="s">
        <v>82</v>
      </c>
      <c r="AO42" s="1">
        <v>363</v>
      </c>
      <c r="AP42" s="3">
        <v>43107</v>
      </c>
      <c r="AQ42" s="1" t="s">
        <v>82</v>
      </c>
      <c r="AS42" s="1">
        <v>0</v>
      </c>
      <c r="AV42" s="1">
        <v>92</v>
      </c>
      <c r="AY42" s="1">
        <v>12.1</v>
      </c>
      <c r="AZ42" s="1">
        <v>0</v>
      </c>
      <c r="BB42" s="1">
        <v>12.1</v>
      </c>
      <c r="BE42" s="1">
        <v>30.22</v>
      </c>
      <c r="BF42" s="1">
        <v>0</v>
      </c>
      <c r="BG42" s="1">
        <v>30.22</v>
      </c>
      <c r="BJ42" s="1">
        <v>0</v>
      </c>
      <c r="BQ42" s="1">
        <v>0</v>
      </c>
      <c r="BR42" s="1">
        <v>42.32</v>
      </c>
      <c r="BS42" s="1">
        <v>42.32</v>
      </c>
      <c r="BV42" s="1">
        <v>0</v>
      </c>
    </row>
    <row r="43" spans="1:77" x14ac:dyDescent="0.25">
      <c r="A43" s="1">
        <v>3017856</v>
      </c>
      <c r="B43" s="1" t="s">
        <v>156</v>
      </c>
      <c r="C43" s="1" t="s">
        <v>157</v>
      </c>
      <c r="G43" s="1" t="s">
        <v>76</v>
      </c>
      <c r="H43" s="1" t="s">
        <v>155</v>
      </c>
      <c r="I43" s="2">
        <v>906432704380620</v>
      </c>
      <c r="J43" s="3">
        <v>43271</v>
      </c>
      <c r="K43" s="3">
        <v>43108</v>
      </c>
      <c r="L43" s="3">
        <v>43196</v>
      </c>
      <c r="M43" s="1" t="s">
        <v>78</v>
      </c>
      <c r="N43" s="1" t="s">
        <v>86</v>
      </c>
      <c r="O43" s="1" t="s">
        <v>86</v>
      </c>
      <c r="R43" s="1">
        <v>85014780</v>
      </c>
      <c r="S43" s="1" t="s">
        <v>81</v>
      </c>
      <c r="U43" s="1">
        <v>0</v>
      </c>
      <c r="V43" s="1" t="s">
        <v>81</v>
      </c>
      <c r="W43" s="1">
        <v>0</v>
      </c>
      <c r="Y43" s="1">
        <v>0</v>
      </c>
      <c r="Z43" s="1" t="s">
        <v>81</v>
      </c>
      <c r="AH43" s="1">
        <v>0</v>
      </c>
      <c r="AI43" s="1">
        <v>363</v>
      </c>
      <c r="AJ43" s="3">
        <v>43107</v>
      </c>
      <c r="AK43" s="1" t="s">
        <v>82</v>
      </c>
      <c r="AO43" s="1">
        <v>363</v>
      </c>
      <c r="AP43" s="3">
        <v>43196</v>
      </c>
      <c r="AQ43" s="1" t="s">
        <v>82</v>
      </c>
      <c r="AS43" s="1">
        <v>0</v>
      </c>
      <c r="AV43" s="1">
        <v>89</v>
      </c>
      <c r="AY43" s="1">
        <v>11.71</v>
      </c>
      <c r="AZ43" s="1">
        <v>0</v>
      </c>
      <c r="BB43" s="1">
        <v>11.71</v>
      </c>
      <c r="BE43" s="1">
        <v>29.27</v>
      </c>
      <c r="BF43" s="1">
        <v>0</v>
      </c>
      <c r="BG43" s="1">
        <v>29.27</v>
      </c>
      <c r="BJ43" s="1">
        <v>0</v>
      </c>
      <c r="BQ43" s="1">
        <v>0</v>
      </c>
      <c r="BR43" s="1">
        <v>40.98</v>
      </c>
      <c r="BS43" s="1">
        <v>40.98</v>
      </c>
      <c r="BV43" s="1">
        <v>0</v>
      </c>
    </row>
    <row r="44" spans="1:77" x14ac:dyDescent="0.25">
      <c r="A44" s="1">
        <v>3018083</v>
      </c>
      <c r="G44" s="1" t="s">
        <v>76</v>
      </c>
      <c r="H44" s="1" t="s">
        <v>158</v>
      </c>
      <c r="I44" s="2">
        <v>906427145480706</v>
      </c>
      <c r="J44" s="3">
        <v>43258</v>
      </c>
      <c r="K44" s="3">
        <v>43108</v>
      </c>
      <c r="L44" s="3">
        <v>43196</v>
      </c>
      <c r="M44" s="1" t="s">
        <v>78</v>
      </c>
      <c r="N44" s="1" t="s">
        <v>86</v>
      </c>
      <c r="R44" s="1" t="s">
        <v>159</v>
      </c>
      <c r="U44" s="1">
        <v>0</v>
      </c>
      <c r="AH44" s="1">
        <v>0</v>
      </c>
      <c r="AI44" s="1">
        <v>245</v>
      </c>
      <c r="AJ44" s="3">
        <v>43107</v>
      </c>
      <c r="AK44" s="1" t="s">
        <v>82</v>
      </c>
      <c r="AO44" s="1">
        <v>1</v>
      </c>
      <c r="AP44" s="3">
        <v>43196</v>
      </c>
      <c r="AQ44" s="1" t="s">
        <v>82</v>
      </c>
      <c r="AR44" s="1">
        <v>-1</v>
      </c>
      <c r="AV44" s="1">
        <v>89</v>
      </c>
      <c r="AY44" s="1">
        <v>-11.7</v>
      </c>
      <c r="AZ44" s="1">
        <v>-1.35</v>
      </c>
      <c r="BB44" s="1">
        <v>-13.05</v>
      </c>
      <c r="BG44" s="1">
        <v>0</v>
      </c>
      <c r="BJ44" s="1">
        <v>0</v>
      </c>
      <c r="BQ44" s="1">
        <v>0</v>
      </c>
      <c r="BR44" s="1">
        <v>-13.05</v>
      </c>
      <c r="BS44" s="1">
        <v>-13.05</v>
      </c>
      <c r="BT44" s="1">
        <v>-13.05</v>
      </c>
      <c r="BU44" s="1">
        <v>0</v>
      </c>
      <c r="BV44" s="1">
        <v>-13.05</v>
      </c>
    </row>
    <row r="45" spans="1:77" x14ac:dyDescent="0.25">
      <c r="A45" s="1">
        <v>3018083</v>
      </c>
      <c r="B45" s="1" t="s">
        <v>160</v>
      </c>
      <c r="G45" s="1" t="s">
        <v>76</v>
      </c>
      <c r="H45" s="1" t="s">
        <v>158</v>
      </c>
      <c r="I45" s="2">
        <v>906427145480706</v>
      </c>
      <c r="J45" s="3">
        <v>43258</v>
      </c>
      <c r="K45" s="3">
        <v>43108</v>
      </c>
      <c r="L45" s="3">
        <v>43196</v>
      </c>
      <c r="M45" s="1" t="s">
        <v>78</v>
      </c>
      <c r="N45" s="1" t="s">
        <v>86</v>
      </c>
      <c r="R45" s="1" t="s">
        <v>159</v>
      </c>
      <c r="S45" s="1" t="s">
        <v>161</v>
      </c>
      <c r="U45" s="1">
        <v>0</v>
      </c>
      <c r="V45" s="1" t="s">
        <v>81</v>
      </c>
      <c r="W45" s="1">
        <v>0</v>
      </c>
      <c r="Y45" s="1">
        <v>0</v>
      </c>
      <c r="Z45" s="1" t="s">
        <v>81</v>
      </c>
      <c r="AH45" s="1">
        <v>0</v>
      </c>
      <c r="AI45" s="1">
        <v>245</v>
      </c>
      <c r="AJ45" s="3">
        <v>43107</v>
      </c>
      <c r="AK45" s="1" t="s">
        <v>82</v>
      </c>
      <c r="AP45" s="3">
        <v>43196</v>
      </c>
      <c r="AQ45" s="1" t="s">
        <v>82</v>
      </c>
      <c r="AS45" s="1">
        <v>0</v>
      </c>
      <c r="AV45" s="1">
        <v>89</v>
      </c>
      <c r="AY45" s="1">
        <v>11.7</v>
      </c>
      <c r="AZ45" s="1">
        <v>0</v>
      </c>
      <c r="BB45" s="1">
        <v>11.7</v>
      </c>
      <c r="BG45" s="1">
        <v>0</v>
      </c>
      <c r="BJ45" s="1">
        <v>0</v>
      </c>
      <c r="BQ45" s="1">
        <v>0</v>
      </c>
      <c r="BR45" s="1">
        <v>11.7</v>
      </c>
      <c r="BS45" s="1">
        <v>11.7</v>
      </c>
      <c r="BV45" s="1">
        <v>0</v>
      </c>
    </row>
    <row r="46" spans="1:77" x14ac:dyDescent="0.25">
      <c r="A46" s="1">
        <v>3038730</v>
      </c>
      <c r="B46" s="1" t="s">
        <v>162</v>
      </c>
      <c r="C46" s="1" t="s">
        <v>163</v>
      </c>
      <c r="G46" s="1" t="s">
        <v>76</v>
      </c>
      <c r="H46" s="1" t="s">
        <v>164</v>
      </c>
      <c r="I46" s="2">
        <v>906621827380616</v>
      </c>
      <c r="J46" s="3">
        <v>43267</v>
      </c>
      <c r="K46" s="3">
        <v>43175</v>
      </c>
      <c r="L46" s="3">
        <v>43266</v>
      </c>
      <c r="M46" s="1" t="s">
        <v>78</v>
      </c>
      <c r="N46" s="1" t="s">
        <v>79</v>
      </c>
      <c r="O46" s="1" t="s">
        <v>79</v>
      </c>
      <c r="R46" s="1">
        <v>90150298</v>
      </c>
      <c r="S46" s="1" t="s">
        <v>81</v>
      </c>
      <c r="U46" s="1">
        <v>0</v>
      </c>
      <c r="V46" s="1" t="s">
        <v>81</v>
      </c>
      <c r="W46" s="1">
        <v>0</v>
      </c>
      <c r="Y46" s="1">
        <v>0</v>
      </c>
      <c r="Z46" s="1" t="s">
        <v>81</v>
      </c>
      <c r="AH46" s="1">
        <v>0</v>
      </c>
      <c r="AI46" s="1">
        <v>31150</v>
      </c>
      <c r="AJ46" s="3">
        <v>43174</v>
      </c>
      <c r="AK46" s="1" t="s">
        <v>82</v>
      </c>
      <c r="AO46" s="1">
        <v>31373</v>
      </c>
      <c r="AP46" s="3">
        <v>43266</v>
      </c>
      <c r="AQ46" s="1" t="s">
        <v>82</v>
      </c>
      <c r="AR46" s="1">
        <v>223</v>
      </c>
      <c r="AS46" s="1">
        <v>-184</v>
      </c>
      <c r="AU46" s="1">
        <v>200.7</v>
      </c>
      <c r="AV46" s="1">
        <v>92</v>
      </c>
      <c r="AX46" s="1">
        <f>+AY46/AV46*76</f>
        <v>28.904782608695655</v>
      </c>
      <c r="AY46" s="1">
        <v>34.99</v>
      </c>
      <c r="AZ46" s="1">
        <v>270.81</v>
      </c>
      <c r="BB46" s="1">
        <v>305.8</v>
      </c>
      <c r="BD46" s="1">
        <f>+BE46/AV46*76</f>
        <v>38.561739130434781</v>
      </c>
      <c r="BE46" s="1">
        <v>46.68</v>
      </c>
      <c r="BF46" s="1">
        <v>311.89</v>
      </c>
      <c r="BG46" s="1">
        <v>358.57</v>
      </c>
      <c r="BJ46" s="1">
        <v>0</v>
      </c>
      <c r="BQ46" s="1">
        <v>0</v>
      </c>
      <c r="BR46" s="1">
        <v>664.37</v>
      </c>
      <c r="BS46" s="1">
        <v>664.37</v>
      </c>
      <c r="BV46" s="1">
        <v>0</v>
      </c>
      <c r="BX46" s="1">
        <v>113.7</v>
      </c>
      <c r="BY46" s="1">
        <v>550.66</v>
      </c>
    </row>
    <row r="47" spans="1:77" x14ac:dyDescent="0.25">
      <c r="A47" s="1">
        <v>3041102</v>
      </c>
      <c r="B47" s="1" t="s">
        <v>165</v>
      </c>
      <c r="C47" s="1" t="s">
        <v>166</v>
      </c>
      <c r="G47" s="1" t="s">
        <v>76</v>
      </c>
      <c r="H47" s="1" t="s">
        <v>167</v>
      </c>
      <c r="I47" s="2">
        <v>906621818480616</v>
      </c>
      <c r="J47" s="3">
        <v>43267</v>
      </c>
      <c r="K47" s="3">
        <v>43175</v>
      </c>
      <c r="L47" s="3">
        <v>43266</v>
      </c>
      <c r="M47" s="1" t="s">
        <v>78</v>
      </c>
      <c r="N47" s="1" t="s">
        <v>86</v>
      </c>
      <c r="O47" s="1" t="s">
        <v>86</v>
      </c>
      <c r="R47" s="1" t="s">
        <v>168</v>
      </c>
      <c r="S47" s="1" t="s">
        <v>81</v>
      </c>
      <c r="U47" s="1">
        <v>0</v>
      </c>
      <c r="V47" s="1" t="s">
        <v>81</v>
      </c>
      <c r="W47" s="1">
        <v>0</v>
      </c>
      <c r="Y47" s="1">
        <v>0</v>
      </c>
      <c r="Z47" s="1" t="s">
        <v>81</v>
      </c>
      <c r="AH47" s="1">
        <v>0</v>
      </c>
      <c r="AI47" s="1">
        <v>57</v>
      </c>
      <c r="AJ47" s="3">
        <v>43174</v>
      </c>
      <c r="AK47" s="1" t="s">
        <v>82</v>
      </c>
      <c r="AO47" s="1">
        <v>61</v>
      </c>
      <c r="AP47" s="3">
        <v>43266</v>
      </c>
      <c r="AQ47" s="1" t="s">
        <v>82</v>
      </c>
      <c r="AR47" s="1">
        <v>4</v>
      </c>
      <c r="AS47" s="1">
        <v>3</v>
      </c>
      <c r="AU47" s="1">
        <v>3.6</v>
      </c>
      <c r="AV47" s="1">
        <v>92</v>
      </c>
      <c r="AX47" s="1">
        <f>+AY47/AV47*76</f>
        <v>9.9873913043478257</v>
      </c>
      <c r="AY47" s="1">
        <v>12.09</v>
      </c>
      <c r="AZ47" s="1">
        <v>5.41</v>
      </c>
      <c r="BB47" s="1">
        <v>17.5</v>
      </c>
      <c r="BD47" s="1">
        <f>+BE47/AV47*76</f>
        <v>25.32782608695652</v>
      </c>
      <c r="BE47" s="1">
        <v>30.66</v>
      </c>
      <c r="BF47" s="1">
        <v>5.84</v>
      </c>
      <c r="BG47" s="1">
        <v>36.5</v>
      </c>
      <c r="BJ47" s="1">
        <v>0</v>
      </c>
      <c r="BQ47" s="1">
        <v>0</v>
      </c>
      <c r="BR47" s="1">
        <v>54</v>
      </c>
      <c r="BS47" s="1">
        <v>54</v>
      </c>
      <c r="BV47" s="1">
        <v>0</v>
      </c>
      <c r="BX47" s="1">
        <v>10.210000000000001</v>
      </c>
      <c r="BY47" s="1">
        <v>43.78</v>
      </c>
    </row>
    <row r="48" spans="1:77" x14ac:dyDescent="0.25">
      <c r="A48" s="1">
        <v>3044047</v>
      </c>
      <c r="B48" s="1" t="s">
        <v>169</v>
      </c>
      <c r="C48" s="1" t="s">
        <v>170</v>
      </c>
      <c r="G48" s="1" t="s">
        <v>76</v>
      </c>
      <c r="H48" s="1" t="s">
        <v>171</v>
      </c>
      <c r="I48" s="2">
        <v>906609657680906</v>
      </c>
      <c r="J48" s="3">
        <v>43260</v>
      </c>
      <c r="K48" s="3">
        <v>43169</v>
      </c>
      <c r="L48" s="3">
        <v>43260</v>
      </c>
      <c r="M48" s="1" t="s">
        <v>78</v>
      </c>
      <c r="N48" s="1" t="s">
        <v>86</v>
      </c>
      <c r="O48" s="1" t="s">
        <v>86</v>
      </c>
      <c r="R48" s="1" t="s">
        <v>172</v>
      </c>
      <c r="S48" s="1" t="s">
        <v>81</v>
      </c>
      <c r="U48" s="1">
        <v>0</v>
      </c>
      <c r="V48" s="1" t="s">
        <v>81</v>
      </c>
      <c r="W48" s="1">
        <v>0</v>
      </c>
      <c r="Y48" s="1">
        <v>0</v>
      </c>
      <c r="Z48" s="1" t="s">
        <v>81</v>
      </c>
      <c r="AH48" s="1">
        <v>0</v>
      </c>
      <c r="AI48" s="1">
        <v>38</v>
      </c>
      <c r="AJ48" s="3">
        <v>43168</v>
      </c>
      <c r="AK48" s="1" t="s">
        <v>82</v>
      </c>
      <c r="AO48" s="1">
        <v>41</v>
      </c>
      <c r="AP48" s="3">
        <v>43260</v>
      </c>
      <c r="AQ48" s="1" t="s">
        <v>82</v>
      </c>
      <c r="AR48" s="1">
        <v>3</v>
      </c>
      <c r="AS48" s="1">
        <v>2</v>
      </c>
      <c r="AU48" s="1">
        <v>2.7</v>
      </c>
      <c r="AV48" s="1">
        <v>92</v>
      </c>
      <c r="AX48" s="1">
        <f>+AY48/AV48*70</f>
        <v>9.2065217391304337</v>
      </c>
      <c r="AY48" s="1">
        <v>12.1</v>
      </c>
      <c r="AZ48" s="1">
        <v>4.0599999999999996</v>
      </c>
      <c r="BB48" s="1">
        <v>16.16</v>
      </c>
      <c r="BD48" s="1">
        <f>+BE48/AV48*70</f>
        <v>23.305434782608696</v>
      </c>
      <c r="BE48" s="1">
        <v>30.63</v>
      </c>
      <c r="BF48" s="1">
        <v>4.37</v>
      </c>
      <c r="BG48" s="1">
        <v>35</v>
      </c>
      <c r="BJ48" s="1">
        <v>0</v>
      </c>
      <c r="BQ48" s="1">
        <v>0</v>
      </c>
      <c r="BR48" s="1">
        <v>51.16</v>
      </c>
      <c r="BS48" s="1">
        <v>51.16</v>
      </c>
      <c r="BV48" s="1">
        <v>0</v>
      </c>
      <c r="BX48" s="1">
        <v>13</v>
      </c>
      <c r="BY48" s="1">
        <v>38.15</v>
      </c>
    </row>
    <row r="49" spans="1:77" x14ac:dyDescent="0.25">
      <c r="A49" s="1">
        <v>3045740</v>
      </c>
      <c r="B49" s="1" t="s">
        <v>173</v>
      </c>
      <c r="C49" s="1" t="s">
        <v>174</v>
      </c>
      <c r="G49" s="1" t="s">
        <v>76</v>
      </c>
      <c r="H49" s="1" t="s">
        <v>175</v>
      </c>
      <c r="I49" s="2">
        <v>906609650280906</v>
      </c>
      <c r="J49" s="3">
        <v>43260</v>
      </c>
      <c r="K49" s="3">
        <v>43169</v>
      </c>
      <c r="L49" s="3">
        <v>43260</v>
      </c>
      <c r="M49" s="1" t="s">
        <v>78</v>
      </c>
      <c r="N49" s="1" t="s">
        <v>79</v>
      </c>
      <c r="O49" s="1" t="s">
        <v>79</v>
      </c>
      <c r="R49" s="1" t="s">
        <v>176</v>
      </c>
      <c r="S49" s="1" t="s">
        <v>81</v>
      </c>
      <c r="U49" s="1">
        <v>0</v>
      </c>
      <c r="V49" s="1" t="s">
        <v>81</v>
      </c>
      <c r="W49" s="1">
        <v>0</v>
      </c>
      <c r="Y49" s="1">
        <v>0</v>
      </c>
      <c r="Z49" s="1" t="s">
        <v>81</v>
      </c>
      <c r="AH49" s="1">
        <v>0</v>
      </c>
      <c r="AI49" s="1">
        <v>14166</v>
      </c>
      <c r="AJ49" s="3">
        <v>43168</v>
      </c>
      <c r="AK49" s="1" t="s">
        <v>82</v>
      </c>
      <c r="AO49" s="1">
        <v>14297</v>
      </c>
      <c r="AP49" s="3">
        <v>43260</v>
      </c>
      <c r="AQ49" s="1" t="s">
        <v>82</v>
      </c>
      <c r="AR49" s="1">
        <v>131</v>
      </c>
      <c r="AS49" s="1">
        <v>-100</v>
      </c>
      <c r="AU49" s="1">
        <v>117.9</v>
      </c>
      <c r="AV49" s="1">
        <v>92</v>
      </c>
      <c r="AX49" s="1">
        <f>+AY49/AV49*70</f>
        <v>26.615217391304345</v>
      </c>
      <c r="AY49" s="1">
        <v>34.979999999999997</v>
      </c>
      <c r="AZ49" s="1">
        <v>159.02000000000001</v>
      </c>
      <c r="BB49" s="1">
        <v>194</v>
      </c>
      <c r="BD49" s="1">
        <f>+BE49/AV49*70</f>
        <v>35.418478260869563</v>
      </c>
      <c r="BE49" s="1">
        <v>46.55</v>
      </c>
      <c r="BF49" s="1">
        <v>182.65</v>
      </c>
      <c r="BG49" s="1">
        <v>229.2</v>
      </c>
      <c r="BJ49" s="1">
        <v>0</v>
      </c>
      <c r="BQ49" s="1">
        <v>0</v>
      </c>
      <c r="BR49" s="1">
        <v>423.2</v>
      </c>
      <c r="BS49" s="1">
        <v>423.2</v>
      </c>
      <c r="BV49" s="1">
        <v>0</v>
      </c>
      <c r="BX49" s="1">
        <v>324.63</v>
      </c>
      <c r="BY49" s="1">
        <v>98.59</v>
      </c>
    </row>
    <row r="50" spans="1:77" x14ac:dyDescent="0.25">
      <c r="A50" s="1">
        <v>3048147</v>
      </c>
      <c r="B50" s="1" t="s">
        <v>177</v>
      </c>
      <c r="C50" s="1" t="s">
        <v>178</v>
      </c>
      <c r="G50" s="1" t="s">
        <v>76</v>
      </c>
      <c r="H50" s="1" t="s">
        <v>179</v>
      </c>
      <c r="I50" s="2">
        <v>906609643180906</v>
      </c>
      <c r="J50" s="3">
        <v>43260</v>
      </c>
      <c r="K50" s="3">
        <v>43169</v>
      </c>
      <c r="L50" s="3">
        <v>43260</v>
      </c>
      <c r="M50" s="1" t="s">
        <v>78</v>
      </c>
      <c r="N50" s="1" t="s">
        <v>86</v>
      </c>
      <c r="O50" s="1" t="s">
        <v>86</v>
      </c>
      <c r="R50" s="1">
        <v>86478339</v>
      </c>
      <c r="S50" s="1" t="s">
        <v>81</v>
      </c>
      <c r="U50" s="1">
        <v>0</v>
      </c>
      <c r="V50" s="1" t="s">
        <v>81</v>
      </c>
      <c r="W50" s="1">
        <v>0</v>
      </c>
      <c r="Y50" s="1">
        <v>0</v>
      </c>
      <c r="Z50" s="1" t="s">
        <v>81</v>
      </c>
      <c r="AH50" s="1">
        <v>0</v>
      </c>
      <c r="AI50" s="1">
        <v>2</v>
      </c>
      <c r="AJ50" s="3">
        <v>43168</v>
      </c>
      <c r="AK50" s="1" t="s">
        <v>82</v>
      </c>
      <c r="AO50" s="1">
        <v>226</v>
      </c>
      <c r="AP50" s="3">
        <v>43260</v>
      </c>
      <c r="AQ50" s="1" t="s">
        <v>82</v>
      </c>
      <c r="AR50" s="1">
        <v>224</v>
      </c>
      <c r="AS50" s="1">
        <v>-170</v>
      </c>
      <c r="AU50" s="1">
        <v>201.6</v>
      </c>
      <c r="AV50" s="1">
        <v>92</v>
      </c>
      <c r="AX50" s="1">
        <f>+AY50/AV50*70</f>
        <v>9.2065217391304337</v>
      </c>
      <c r="AY50" s="1">
        <v>12.1</v>
      </c>
      <c r="AZ50" s="1">
        <v>302.92</v>
      </c>
      <c r="BB50" s="1">
        <v>315.02</v>
      </c>
      <c r="BD50" s="1">
        <f>+BE50/AV50*70</f>
        <v>16.442391304347826</v>
      </c>
      <c r="BE50" s="1">
        <v>21.61</v>
      </c>
      <c r="BF50" s="1">
        <v>326.63</v>
      </c>
      <c r="BG50" s="1">
        <v>348.24</v>
      </c>
      <c r="BJ50" s="1">
        <v>0</v>
      </c>
      <c r="BQ50" s="1">
        <v>0</v>
      </c>
      <c r="BR50" s="1">
        <v>663.26</v>
      </c>
      <c r="BS50" s="1">
        <v>663.26</v>
      </c>
      <c r="BV50" s="1">
        <v>0</v>
      </c>
      <c r="BX50" s="1">
        <v>158.01</v>
      </c>
      <c r="BY50" s="1">
        <v>505.24</v>
      </c>
    </row>
    <row r="51" spans="1:77" x14ac:dyDescent="0.25">
      <c r="A51" s="1">
        <v>3316961</v>
      </c>
      <c r="B51" s="1" t="s">
        <v>180</v>
      </c>
      <c r="G51" s="1" t="s">
        <v>76</v>
      </c>
      <c r="H51" s="1" t="s">
        <v>181</v>
      </c>
      <c r="I51" s="2">
        <v>906602826280706</v>
      </c>
      <c r="J51" s="3">
        <v>43258</v>
      </c>
      <c r="K51" s="3">
        <v>43166</v>
      </c>
      <c r="L51" s="3">
        <v>43257</v>
      </c>
      <c r="M51" s="1" t="s">
        <v>78</v>
      </c>
      <c r="N51" s="1" t="s">
        <v>86</v>
      </c>
      <c r="R51" s="1" t="s">
        <v>182</v>
      </c>
      <c r="S51" s="1" t="s">
        <v>81</v>
      </c>
      <c r="U51" s="1">
        <v>0</v>
      </c>
      <c r="V51" s="1" t="s">
        <v>81</v>
      </c>
      <c r="W51" s="1">
        <v>119</v>
      </c>
      <c r="Y51" s="1">
        <v>0</v>
      </c>
      <c r="Z51" s="1" t="s">
        <v>81</v>
      </c>
      <c r="AH51" s="1">
        <v>0</v>
      </c>
      <c r="AJ51" s="3">
        <v>43165</v>
      </c>
      <c r="AK51" s="1" t="s">
        <v>82</v>
      </c>
      <c r="AP51" s="3">
        <v>43257</v>
      </c>
      <c r="AQ51" s="1" t="s">
        <v>82</v>
      </c>
      <c r="AS51" s="1">
        <v>0</v>
      </c>
      <c r="AV51" s="1">
        <v>92</v>
      </c>
      <c r="AY51" s="1">
        <v>12.1</v>
      </c>
      <c r="AZ51" s="1">
        <v>0</v>
      </c>
      <c r="BB51" s="1">
        <v>12.1</v>
      </c>
      <c r="BG51" s="1">
        <v>0</v>
      </c>
      <c r="BJ51" s="1">
        <v>0</v>
      </c>
      <c r="BQ51" s="1">
        <v>0</v>
      </c>
      <c r="BR51" s="1">
        <v>12.1</v>
      </c>
      <c r="BS51" s="1">
        <v>12.1</v>
      </c>
      <c r="BV51" s="1">
        <v>0</v>
      </c>
    </row>
    <row r="52" spans="1:77" x14ac:dyDescent="0.25">
      <c r="A52" s="1">
        <v>3344837</v>
      </c>
      <c r="C52" s="1" t="s">
        <v>183</v>
      </c>
      <c r="D52" s="1" t="s">
        <v>184</v>
      </c>
      <c r="I52" s="2">
        <v>936659214880626</v>
      </c>
      <c r="J52" s="3">
        <v>43277</v>
      </c>
      <c r="K52" s="3">
        <v>43252</v>
      </c>
      <c r="L52" s="3">
        <v>43281</v>
      </c>
      <c r="M52" s="1" t="s">
        <v>104</v>
      </c>
      <c r="O52" s="1" t="s">
        <v>99</v>
      </c>
      <c r="U52" s="1">
        <v>0</v>
      </c>
      <c r="AD52" s="1">
        <v>76</v>
      </c>
      <c r="AE52" s="1">
        <v>112</v>
      </c>
      <c r="AF52" s="1" t="s">
        <v>105</v>
      </c>
      <c r="AH52" s="1">
        <v>2</v>
      </c>
      <c r="AV52" s="1">
        <v>30</v>
      </c>
      <c r="BB52" s="1">
        <v>0</v>
      </c>
      <c r="BG52" s="1">
        <v>0</v>
      </c>
      <c r="BJ52" s="1">
        <v>0</v>
      </c>
      <c r="BL52" s="1">
        <v>0</v>
      </c>
      <c r="BM52" s="1">
        <v>1.59</v>
      </c>
      <c r="BQ52" s="1">
        <v>0</v>
      </c>
      <c r="BR52" s="1">
        <v>1.59</v>
      </c>
      <c r="BS52" s="1">
        <v>1.59</v>
      </c>
      <c r="BV52" s="1">
        <v>0</v>
      </c>
    </row>
    <row r="53" spans="1:77" x14ac:dyDescent="0.25">
      <c r="A53" s="1">
        <v>3344837</v>
      </c>
      <c r="G53" s="1" t="s">
        <v>76</v>
      </c>
      <c r="H53" s="1" t="s">
        <v>185</v>
      </c>
      <c r="I53" s="2">
        <v>806001366180406</v>
      </c>
      <c r="J53" s="3">
        <v>43255</v>
      </c>
      <c r="K53" s="3">
        <v>42990</v>
      </c>
      <c r="L53" s="3">
        <v>43035</v>
      </c>
      <c r="M53" s="1" t="s">
        <v>78</v>
      </c>
      <c r="N53" s="1" t="s">
        <v>186</v>
      </c>
      <c r="O53" s="1" t="s">
        <v>99</v>
      </c>
      <c r="R53" s="1" t="s">
        <v>187</v>
      </c>
      <c r="U53" s="1">
        <v>0</v>
      </c>
      <c r="AH53" s="1">
        <v>0</v>
      </c>
      <c r="AI53" s="1">
        <v>29609</v>
      </c>
      <c r="AJ53" s="3">
        <v>42989</v>
      </c>
      <c r="AK53" s="1" t="s">
        <v>101</v>
      </c>
      <c r="AO53" s="1">
        <v>31514</v>
      </c>
      <c r="AP53" s="3">
        <v>43035</v>
      </c>
      <c r="AQ53" s="1" t="s">
        <v>82</v>
      </c>
      <c r="AR53" s="1">
        <v>-1905</v>
      </c>
      <c r="AU53" s="1">
        <v>-1501.6</v>
      </c>
      <c r="AV53" s="1">
        <v>46</v>
      </c>
      <c r="AY53" s="1">
        <v>-104.48</v>
      </c>
      <c r="AZ53" s="1">
        <v>-1318.83</v>
      </c>
      <c r="BA53" s="1">
        <v>-1277.54</v>
      </c>
      <c r="BB53" s="1">
        <v>-2700.85</v>
      </c>
      <c r="BE53" s="1">
        <v>-58.3</v>
      </c>
      <c r="BF53" s="1">
        <v>-2212.31</v>
      </c>
      <c r="BG53" s="1">
        <v>-2270.61</v>
      </c>
      <c r="BJ53" s="1">
        <v>0</v>
      </c>
      <c r="BQ53" s="1">
        <v>0</v>
      </c>
      <c r="BR53" s="1">
        <v>-4971.46</v>
      </c>
      <c r="BS53" s="1">
        <v>-4971.46</v>
      </c>
      <c r="BT53" s="1">
        <v>-4971.46</v>
      </c>
      <c r="BU53" s="1">
        <v>0</v>
      </c>
      <c r="BV53" s="1">
        <v>-4971.46</v>
      </c>
    </row>
    <row r="54" spans="1:77" x14ac:dyDescent="0.25">
      <c r="A54" s="1">
        <v>3344837</v>
      </c>
      <c r="G54" s="1" t="s">
        <v>76</v>
      </c>
      <c r="H54" s="1" t="s">
        <v>185</v>
      </c>
      <c r="I54" s="2">
        <v>806087788880406</v>
      </c>
      <c r="J54" s="3">
        <v>43255</v>
      </c>
      <c r="K54" s="3">
        <v>43036</v>
      </c>
      <c r="L54" s="3">
        <v>43069</v>
      </c>
      <c r="M54" s="1" t="s">
        <v>78</v>
      </c>
      <c r="N54" s="1" t="s">
        <v>186</v>
      </c>
      <c r="O54" s="1" t="s">
        <v>99</v>
      </c>
      <c r="R54" s="1" t="s">
        <v>187</v>
      </c>
      <c r="U54" s="1">
        <v>0</v>
      </c>
      <c r="AH54" s="1">
        <v>0</v>
      </c>
      <c r="AI54" s="1">
        <v>31514</v>
      </c>
      <c r="AJ54" s="3">
        <v>43035</v>
      </c>
      <c r="AK54" s="1" t="s">
        <v>82</v>
      </c>
      <c r="AL54" s="1">
        <v>31783</v>
      </c>
      <c r="AM54" s="3">
        <v>43036</v>
      </c>
      <c r="AN54" s="1" t="s">
        <v>101</v>
      </c>
      <c r="AO54" s="1">
        <v>33309</v>
      </c>
      <c r="AP54" s="3">
        <v>43069</v>
      </c>
      <c r="AQ54" s="1" t="s">
        <v>82</v>
      </c>
      <c r="AR54" s="1">
        <v>-1795</v>
      </c>
      <c r="AU54" s="1">
        <v>-1413.6</v>
      </c>
      <c r="AV54" s="1">
        <v>34</v>
      </c>
      <c r="AY54" s="1">
        <v>-77.22</v>
      </c>
      <c r="AZ54" s="1">
        <v>-1242.68</v>
      </c>
      <c r="BA54" s="1">
        <v>-944.27</v>
      </c>
      <c r="BB54" s="1">
        <v>-2264.17</v>
      </c>
      <c r="BE54" s="1">
        <v>-43.09</v>
      </c>
      <c r="BF54" s="1">
        <v>-2082.66</v>
      </c>
      <c r="BG54" s="1">
        <v>-2125.75</v>
      </c>
      <c r="BJ54" s="1">
        <v>0</v>
      </c>
      <c r="BQ54" s="1">
        <v>0</v>
      </c>
      <c r="BR54" s="1">
        <v>-4389.92</v>
      </c>
      <c r="BS54" s="1">
        <v>-4389.92</v>
      </c>
      <c r="BT54" s="1">
        <v>-4389.92</v>
      </c>
      <c r="BU54" s="1">
        <v>0</v>
      </c>
      <c r="BV54" s="1">
        <v>-4389.92</v>
      </c>
    </row>
    <row r="55" spans="1:77" x14ac:dyDescent="0.25">
      <c r="A55" s="1">
        <v>3344837</v>
      </c>
      <c r="G55" s="1" t="s">
        <v>76</v>
      </c>
      <c r="H55" s="1" t="s">
        <v>185</v>
      </c>
      <c r="I55" s="2">
        <v>806154364480406</v>
      </c>
      <c r="J55" s="3">
        <v>43255</v>
      </c>
      <c r="K55" s="3">
        <v>43070</v>
      </c>
      <c r="L55" s="3">
        <v>43095</v>
      </c>
      <c r="M55" s="1" t="s">
        <v>78</v>
      </c>
      <c r="N55" s="1" t="s">
        <v>186</v>
      </c>
      <c r="O55" s="1" t="s">
        <v>99</v>
      </c>
      <c r="R55" s="1" t="s">
        <v>187</v>
      </c>
      <c r="U55" s="1">
        <v>0</v>
      </c>
      <c r="AH55" s="1">
        <v>0</v>
      </c>
      <c r="AI55" s="1">
        <v>33309</v>
      </c>
      <c r="AJ55" s="3">
        <v>43069</v>
      </c>
      <c r="AK55" s="1" t="s">
        <v>82</v>
      </c>
      <c r="AO55" s="1">
        <v>34512</v>
      </c>
      <c r="AP55" s="3">
        <v>43095</v>
      </c>
      <c r="AQ55" s="1" t="s">
        <v>82</v>
      </c>
      <c r="AR55" s="1">
        <v>-1203</v>
      </c>
      <c r="AU55" s="1">
        <v>-940</v>
      </c>
      <c r="AV55" s="1">
        <v>26</v>
      </c>
      <c r="AY55" s="1">
        <v>-59.05</v>
      </c>
      <c r="AZ55" s="1">
        <v>-832.84</v>
      </c>
      <c r="BA55" s="1">
        <v>-748.59</v>
      </c>
      <c r="BB55" s="1">
        <v>-1640.48</v>
      </c>
      <c r="BE55" s="1">
        <v>-32.950000000000003</v>
      </c>
      <c r="BF55" s="1">
        <v>-1384.9</v>
      </c>
      <c r="BG55" s="1">
        <v>-1417.85</v>
      </c>
      <c r="BJ55" s="1">
        <v>0</v>
      </c>
      <c r="BQ55" s="1">
        <v>0</v>
      </c>
      <c r="BR55" s="1">
        <v>-3058.33</v>
      </c>
      <c r="BS55" s="1">
        <v>-3058.33</v>
      </c>
      <c r="BT55" s="1">
        <v>-3058.33</v>
      </c>
      <c r="BU55" s="1">
        <v>0</v>
      </c>
      <c r="BV55" s="1">
        <v>-3058.33</v>
      </c>
    </row>
    <row r="56" spans="1:77" x14ac:dyDescent="0.25">
      <c r="A56" s="1">
        <v>3344837</v>
      </c>
      <c r="G56" s="1" t="s">
        <v>76</v>
      </c>
      <c r="H56" s="1" t="s">
        <v>185</v>
      </c>
      <c r="I56" s="2">
        <v>806241093380406</v>
      </c>
      <c r="J56" s="3">
        <v>43255</v>
      </c>
      <c r="K56" s="3">
        <v>43096</v>
      </c>
      <c r="L56" s="3">
        <v>43131</v>
      </c>
      <c r="M56" s="1" t="s">
        <v>78</v>
      </c>
      <c r="N56" s="1" t="s">
        <v>186</v>
      </c>
      <c r="O56" s="1" t="s">
        <v>99</v>
      </c>
      <c r="R56" s="1" t="s">
        <v>187</v>
      </c>
      <c r="U56" s="1">
        <v>0</v>
      </c>
      <c r="AH56" s="1">
        <v>0</v>
      </c>
      <c r="AI56" s="1">
        <v>34512</v>
      </c>
      <c r="AJ56" s="3">
        <v>43095</v>
      </c>
      <c r="AK56" s="1" t="s">
        <v>82</v>
      </c>
      <c r="AO56" s="1">
        <v>36177</v>
      </c>
      <c r="AP56" s="3">
        <v>43131</v>
      </c>
      <c r="AQ56" s="1" t="s">
        <v>82</v>
      </c>
      <c r="AR56" s="1">
        <v>-1665</v>
      </c>
      <c r="AU56" s="1">
        <v>-1309.5999999999999</v>
      </c>
      <c r="AV56" s="1">
        <v>36</v>
      </c>
      <c r="AY56" s="1">
        <v>-81.760000000000005</v>
      </c>
      <c r="AZ56" s="1">
        <v>-1152.68</v>
      </c>
      <c r="BA56" s="1">
        <v>-1036.5</v>
      </c>
      <c r="BB56" s="1">
        <v>-2270.94</v>
      </c>
      <c r="BE56" s="1">
        <v>-45.63</v>
      </c>
      <c r="BF56" s="1">
        <v>-1929.43</v>
      </c>
      <c r="BG56" s="1">
        <v>-1975.06</v>
      </c>
      <c r="BJ56" s="1">
        <v>0</v>
      </c>
      <c r="BQ56" s="1">
        <v>0</v>
      </c>
      <c r="BR56" s="1">
        <v>-4246</v>
      </c>
      <c r="BS56" s="1">
        <v>-4246</v>
      </c>
      <c r="BT56" s="1">
        <v>-4246</v>
      </c>
      <c r="BU56" s="1">
        <v>0</v>
      </c>
      <c r="BV56" s="1">
        <v>-4246</v>
      </c>
    </row>
    <row r="57" spans="1:77" x14ac:dyDescent="0.25">
      <c r="A57" s="1">
        <v>3344837</v>
      </c>
      <c r="G57" s="1" t="s">
        <v>76</v>
      </c>
      <c r="H57" s="1" t="s">
        <v>185</v>
      </c>
      <c r="I57" s="2">
        <v>806323922880406</v>
      </c>
      <c r="J57" s="3">
        <v>43255</v>
      </c>
      <c r="K57" s="3">
        <v>43132</v>
      </c>
      <c r="L57" s="3">
        <v>43159</v>
      </c>
      <c r="M57" s="1" t="s">
        <v>78</v>
      </c>
      <c r="N57" s="1" t="s">
        <v>186</v>
      </c>
      <c r="O57" s="1" t="s">
        <v>99</v>
      </c>
      <c r="R57" s="1" t="s">
        <v>187</v>
      </c>
      <c r="U57" s="1">
        <v>0</v>
      </c>
      <c r="AH57" s="1">
        <v>0</v>
      </c>
      <c r="AI57" s="1">
        <v>36177</v>
      </c>
      <c r="AJ57" s="3">
        <v>43131</v>
      </c>
      <c r="AK57" s="1" t="s">
        <v>82</v>
      </c>
      <c r="AO57" s="1">
        <v>37472</v>
      </c>
      <c r="AP57" s="3">
        <v>43159</v>
      </c>
      <c r="AQ57" s="1" t="s">
        <v>82</v>
      </c>
      <c r="AR57" s="1">
        <v>-1295</v>
      </c>
      <c r="AU57" s="1">
        <v>-1015.2</v>
      </c>
      <c r="AV57" s="1">
        <v>28</v>
      </c>
      <c r="AY57" s="1">
        <v>-63.59</v>
      </c>
      <c r="AZ57" s="1">
        <v>-896.53</v>
      </c>
      <c r="BA57" s="1">
        <v>-806.17</v>
      </c>
      <c r="BB57" s="1">
        <v>-1766.29</v>
      </c>
      <c r="BE57" s="1">
        <v>-35.49</v>
      </c>
      <c r="BF57" s="1">
        <v>-1495.69</v>
      </c>
      <c r="BG57" s="1">
        <v>-1531.18</v>
      </c>
      <c r="BJ57" s="1">
        <v>0</v>
      </c>
      <c r="BQ57" s="1">
        <v>0</v>
      </c>
      <c r="BR57" s="1">
        <v>-3297.47</v>
      </c>
      <c r="BS57" s="1">
        <v>-3297.47</v>
      </c>
      <c r="BT57" s="1">
        <v>-3297.47</v>
      </c>
      <c r="BU57" s="1">
        <v>0</v>
      </c>
      <c r="BV57" s="1">
        <v>-3297.47</v>
      </c>
    </row>
    <row r="58" spans="1:77" x14ac:dyDescent="0.25">
      <c r="A58" s="1">
        <v>3344837</v>
      </c>
      <c r="G58" s="1" t="s">
        <v>76</v>
      </c>
      <c r="H58" s="1" t="s">
        <v>185</v>
      </c>
      <c r="I58" s="2">
        <v>906410179080406</v>
      </c>
      <c r="J58" s="3">
        <v>43255</v>
      </c>
      <c r="K58" s="3">
        <v>43160</v>
      </c>
      <c r="L58" s="3">
        <v>43190</v>
      </c>
      <c r="M58" s="1" t="s">
        <v>78</v>
      </c>
      <c r="N58" s="1" t="s">
        <v>186</v>
      </c>
      <c r="O58" s="1" t="s">
        <v>99</v>
      </c>
      <c r="R58" s="1" t="s">
        <v>187</v>
      </c>
      <c r="U58" s="1">
        <v>0</v>
      </c>
      <c r="AH58" s="1">
        <v>0</v>
      </c>
      <c r="AI58" s="1">
        <v>37472</v>
      </c>
      <c r="AJ58" s="3">
        <v>43159</v>
      </c>
      <c r="AK58" s="1" t="s">
        <v>82</v>
      </c>
      <c r="AO58" s="1">
        <v>39015</v>
      </c>
      <c r="AP58" s="3">
        <v>43190</v>
      </c>
      <c r="AQ58" s="1" t="s">
        <v>82</v>
      </c>
      <c r="AR58" s="1">
        <v>-1543</v>
      </c>
      <c r="AU58" s="1">
        <v>-1212</v>
      </c>
      <c r="AV58" s="1">
        <v>31</v>
      </c>
      <c r="AY58" s="1">
        <v>-70.41</v>
      </c>
      <c r="AZ58" s="1">
        <v>-1068.22</v>
      </c>
      <c r="BA58" s="1">
        <v>-892.55</v>
      </c>
      <c r="BB58" s="1">
        <v>-2031.18</v>
      </c>
      <c r="BE58" s="1">
        <v>-39.29</v>
      </c>
      <c r="BF58" s="1">
        <v>-1785.64</v>
      </c>
      <c r="BG58" s="1">
        <v>-1824.93</v>
      </c>
      <c r="BJ58" s="1">
        <v>0</v>
      </c>
      <c r="BQ58" s="1">
        <v>0</v>
      </c>
      <c r="BR58" s="1">
        <v>-3856.11</v>
      </c>
      <c r="BS58" s="1">
        <v>-3856.11</v>
      </c>
      <c r="BT58" s="1">
        <v>-3856.11</v>
      </c>
      <c r="BU58" s="1">
        <v>0</v>
      </c>
      <c r="BV58" s="1">
        <v>-3856.11</v>
      </c>
    </row>
    <row r="59" spans="1:77" x14ac:dyDescent="0.25">
      <c r="A59" s="1">
        <v>3344837</v>
      </c>
      <c r="G59" s="1" t="s">
        <v>76</v>
      </c>
      <c r="H59" s="1" t="s">
        <v>185</v>
      </c>
      <c r="I59" s="2">
        <v>906491923180406</v>
      </c>
      <c r="J59" s="3">
        <v>43255</v>
      </c>
      <c r="K59" s="3">
        <v>43191</v>
      </c>
      <c r="L59" s="3">
        <v>43220</v>
      </c>
      <c r="M59" s="1" t="s">
        <v>78</v>
      </c>
      <c r="N59" s="1" t="s">
        <v>186</v>
      </c>
      <c r="O59" s="1" t="s">
        <v>99</v>
      </c>
      <c r="R59" s="1" t="s">
        <v>187</v>
      </c>
      <c r="U59" s="1">
        <v>0</v>
      </c>
      <c r="AH59" s="1">
        <v>0</v>
      </c>
      <c r="AI59" s="1">
        <v>39015</v>
      </c>
      <c r="AJ59" s="3">
        <v>43190</v>
      </c>
      <c r="AK59" s="1" t="s">
        <v>82</v>
      </c>
      <c r="AL59" s="1">
        <v>39017</v>
      </c>
      <c r="AM59" s="3">
        <v>43194</v>
      </c>
      <c r="AN59" s="1" t="s">
        <v>101</v>
      </c>
      <c r="AO59" s="1">
        <v>40154</v>
      </c>
      <c r="AP59" s="3">
        <v>43220</v>
      </c>
      <c r="AQ59" s="1" t="s">
        <v>82</v>
      </c>
      <c r="AR59" s="1">
        <v>-1139</v>
      </c>
      <c r="AU59" s="1">
        <v>-888.8</v>
      </c>
      <c r="AV59" s="1">
        <v>30</v>
      </c>
      <c r="AY59" s="1">
        <v>-91.23</v>
      </c>
      <c r="AZ59" s="1">
        <v>-855.16</v>
      </c>
      <c r="BA59" s="1">
        <v>-761.59</v>
      </c>
      <c r="BB59" s="1">
        <v>-1707.98</v>
      </c>
      <c r="BE59" s="1">
        <v>-41.75</v>
      </c>
      <c r="BF59" s="1">
        <v>-1355.15</v>
      </c>
      <c r="BG59" s="1">
        <v>-1396.9</v>
      </c>
      <c r="BJ59" s="1">
        <v>0</v>
      </c>
      <c r="BQ59" s="1">
        <v>0</v>
      </c>
      <c r="BR59" s="1">
        <v>-3104.88</v>
      </c>
      <c r="BS59" s="1">
        <v>-3104.88</v>
      </c>
      <c r="BT59" s="1">
        <v>-3104.88</v>
      </c>
      <c r="BU59" s="1">
        <v>0</v>
      </c>
      <c r="BV59" s="1">
        <v>-3104.88</v>
      </c>
    </row>
    <row r="60" spans="1:77" x14ac:dyDescent="0.25">
      <c r="A60" s="1">
        <v>3344837</v>
      </c>
      <c r="G60" s="1" t="s">
        <v>76</v>
      </c>
      <c r="H60" s="1" t="s">
        <v>185</v>
      </c>
      <c r="I60" s="2">
        <v>906583149580406</v>
      </c>
      <c r="J60" s="3">
        <v>43255</v>
      </c>
      <c r="K60" s="3">
        <v>43221</v>
      </c>
      <c r="L60" s="3">
        <v>43251</v>
      </c>
      <c r="M60" s="1" t="s">
        <v>78</v>
      </c>
      <c r="N60" s="1" t="s">
        <v>186</v>
      </c>
      <c r="O60" s="1" t="s">
        <v>99</v>
      </c>
      <c r="R60" s="1" t="s">
        <v>187</v>
      </c>
      <c r="U60" s="1">
        <v>0</v>
      </c>
      <c r="AH60" s="1">
        <v>0</v>
      </c>
      <c r="AI60" s="1">
        <v>40154</v>
      </c>
      <c r="AJ60" s="3">
        <v>43220</v>
      </c>
      <c r="AK60" s="1" t="s">
        <v>82</v>
      </c>
      <c r="AO60" s="1">
        <v>41509</v>
      </c>
      <c r="AP60" s="3">
        <v>43251</v>
      </c>
      <c r="AQ60" s="1" t="s">
        <v>82</v>
      </c>
      <c r="AR60" s="1">
        <v>-1355</v>
      </c>
      <c r="AU60" s="1">
        <v>-1061.5999999999999</v>
      </c>
      <c r="AV60" s="1">
        <v>31</v>
      </c>
      <c r="AY60" s="1">
        <v>-94.27</v>
      </c>
      <c r="AZ60" s="1">
        <v>-1017.33</v>
      </c>
      <c r="BA60" s="1">
        <v>-786.98</v>
      </c>
      <c r="BB60" s="1">
        <v>-1898.58</v>
      </c>
      <c r="BE60" s="1">
        <v>-43.15</v>
      </c>
      <c r="BF60" s="1">
        <v>-1618.62</v>
      </c>
      <c r="BG60" s="1">
        <v>-1661.77</v>
      </c>
      <c r="BJ60" s="1">
        <v>0</v>
      </c>
      <c r="BQ60" s="1">
        <v>0</v>
      </c>
      <c r="BR60" s="1">
        <v>-3560.35</v>
      </c>
      <c r="BS60" s="1">
        <v>-3560.35</v>
      </c>
      <c r="BT60" s="1">
        <v>-3560.35</v>
      </c>
      <c r="BU60" s="1">
        <v>0</v>
      </c>
      <c r="BV60" s="1">
        <v>-3560.35</v>
      </c>
    </row>
    <row r="61" spans="1:77" x14ac:dyDescent="0.25">
      <c r="A61" s="1">
        <v>3344837</v>
      </c>
      <c r="B61" s="1" t="s">
        <v>188</v>
      </c>
      <c r="C61" s="1" t="s">
        <v>183</v>
      </c>
      <c r="G61" s="1" t="s">
        <v>76</v>
      </c>
      <c r="H61" s="1" t="s">
        <v>185</v>
      </c>
      <c r="I61" s="2">
        <v>806001366180406</v>
      </c>
      <c r="J61" s="3">
        <v>43255</v>
      </c>
      <c r="K61" s="3">
        <v>42990</v>
      </c>
      <c r="L61" s="3">
        <v>43035</v>
      </c>
      <c r="M61" s="1" t="s">
        <v>78</v>
      </c>
      <c r="N61" s="1" t="s">
        <v>186</v>
      </c>
      <c r="O61" s="1" t="s">
        <v>99</v>
      </c>
      <c r="R61" s="1" t="s">
        <v>187</v>
      </c>
      <c r="S61" s="1" t="s">
        <v>81</v>
      </c>
      <c r="U61" s="1">
        <v>0</v>
      </c>
      <c r="V61" s="1" t="s">
        <v>81</v>
      </c>
      <c r="W61" s="1">
        <v>26221</v>
      </c>
      <c r="Y61" s="1">
        <v>113</v>
      </c>
      <c r="Z61" s="1" t="s">
        <v>81</v>
      </c>
      <c r="AH61" s="1">
        <v>0</v>
      </c>
      <c r="AI61" s="1">
        <v>29609</v>
      </c>
      <c r="AJ61" s="3">
        <v>42989</v>
      </c>
      <c r="AK61" s="1" t="s">
        <v>101</v>
      </c>
      <c r="AO61" s="1">
        <v>31732</v>
      </c>
      <c r="AP61" s="3">
        <v>43035</v>
      </c>
      <c r="AQ61" s="1" t="s">
        <v>82</v>
      </c>
      <c r="AR61" s="1">
        <v>2123</v>
      </c>
      <c r="AS61" s="1">
        <v>4119</v>
      </c>
      <c r="AT61" s="1">
        <v>28</v>
      </c>
      <c r="AU61" s="1">
        <v>1676</v>
      </c>
      <c r="AV61" s="1">
        <v>46</v>
      </c>
      <c r="AY61" s="1">
        <v>104.48</v>
      </c>
      <c r="AZ61" s="1">
        <v>1469.75</v>
      </c>
      <c r="BA61" s="1">
        <v>1277.54</v>
      </c>
      <c r="BB61" s="1">
        <v>2851.77</v>
      </c>
      <c r="BE61" s="1">
        <v>58.3</v>
      </c>
      <c r="BF61" s="1">
        <v>2469.25</v>
      </c>
      <c r="BG61" s="1">
        <v>2527.5500000000002</v>
      </c>
      <c r="BJ61" s="1">
        <v>0</v>
      </c>
      <c r="BQ61" s="1">
        <v>0</v>
      </c>
      <c r="BR61" s="1">
        <v>5379.32</v>
      </c>
      <c r="BS61" s="1">
        <v>5379.32</v>
      </c>
      <c r="BV61" s="1">
        <v>0</v>
      </c>
    </row>
    <row r="62" spans="1:77" x14ac:dyDescent="0.25">
      <c r="A62" s="1">
        <v>3344837</v>
      </c>
      <c r="B62" s="1" t="s">
        <v>188</v>
      </c>
      <c r="C62" s="1" t="s">
        <v>183</v>
      </c>
      <c r="G62" s="1" t="s">
        <v>76</v>
      </c>
      <c r="H62" s="1" t="s">
        <v>185</v>
      </c>
      <c r="I62" s="2">
        <v>806087788880406</v>
      </c>
      <c r="J62" s="3">
        <v>43255</v>
      </c>
      <c r="K62" s="3">
        <v>43036</v>
      </c>
      <c r="L62" s="3">
        <v>43069</v>
      </c>
      <c r="M62" s="1" t="s">
        <v>78</v>
      </c>
      <c r="N62" s="1" t="s">
        <v>186</v>
      </c>
      <c r="O62" s="1" t="s">
        <v>99</v>
      </c>
      <c r="R62" s="1" t="s">
        <v>187</v>
      </c>
      <c r="S62" s="1" t="s">
        <v>81</v>
      </c>
      <c r="U62" s="1">
        <v>0</v>
      </c>
      <c r="V62" s="1" t="s">
        <v>81</v>
      </c>
      <c r="W62" s="1">
        <v>26221</v>
      </c>
      <c r="Y62" s="1">
        <v>113</v>
      </c>
      <c r="Z62" s="1" t="s">
        <v>81</v>
      </c>
      <c r="AH62" s="1">
        <v>0</v>
      </c>
      <c r="AI62" s="1">
        <v>31732</v>
      </c>
      <c r="AJ62" s="3">
        <v>43035</v>
      </c>
      <c r="AK62" s="1" t="s">
        <v>82</v>
      </c>
      <c r="AO62" s="1">
        <v>33285</v>
      </c>
      <c r="AP62" s="3">
        <v>43069</v>
      </c>
      <c r="AQ62" s="1" t="s">
        <v>82</v>
      </c>
      <c r="AR62" s="1">
        <v>1553</v>
      </c>
      <c r="AS62" s="1">
        <v>4119</v>
      </c>
      <c r="AT62" s="1">
        <v>28</v>
      </c>
      <c r="AU62" s="1">
        <v>1220</v>
      </c>
      <c r="AV62" s="1">
        <v>34</v>
      </c>
      <c r="AY62" s="1">
        <v>77.22</v>
      </c>
      <c r="AZ62" s="1">
        <v>1075.1400000000001</v>
      </c>
      <c r="BA62" s="1">
        <v>944.27</v>
      </c>
      <c r="BB62" s="1">
        <v>2096.63</v>
      </c>
      <c r="BE62" s="1">
        <v>43.09</v>
      </c>
      <c r="BF62" s="1">
        <v>1797.43</v>
      </c>
      <c r="BG62" s="1">
        <v>1840.52</v>
      </c>
      <c r="BJ62" s="1">
        <v>0</v>
      </c>
      <c r="BQ62" s="1">
        <v>0</v>
      </c>
      <c r="BR62" s="1">
        <v>3937.15</v>
      </c>
      <c r="BS62" s="1">
        <v>3937.15</v>
      </c>
      <c r="BV62" s="1">
        <v>0</v>
      </c>
    </row>
    <row r="63" spans="1:77" x14ac:dyDescent="0.25">
      <c r="A63" s="1">
        <v>3344837</v>
      </c>
      <c r="B63" s="1" t="s">
        <v>188</v>
      </c>
      <c r="C63" s="1" t="s">
        <v>183</v>
      </c>
      <c r="G63" s="1" t="s">
        <v>76</v>
      </c>
      <c r="H63" s="1" t="s">
        <v>185</v>
      </c>
      <c r="I63" s="2">
        <v>806154364480406</v>
      </c>
      <c r="J63" s="3">
        <v>43255</v>
      </c>
      <c r="K63" s="3">
        <v>43070</v>
      </c>
      <c r="L63" s="3">
        <v>43095</v>
      </c>
      <c r="M63" s="1" t="s">
        <v>78</v>
      </c>
      <c r="N63" s="1" t="s">
        <v>186</v>
      </c>
      <c r="O63" s="1" t="s">
        <v>99</v>
      </c>
      <c r="R63" s="1" t="s">
        <v>187</v>
      </c>
      <c r="S63" s="1" t="s">
        <v>81</v>
      </c>
      <c r="U63" s="1">
        <v>0</v>
      </c>
      <c r="V63" s="1" t="s">
        <v>81</v>
      </c>
      <c r="W63" s="1">
        <v>26221</v>
      </c>
      <c r="Y63" s="1">
        <v>113</v>
      </c>
      <c r="Z63" s="1" t="s">
        <v>81</v>
      </c>
      <c r="AH63" s="1">
        <v>0</v>
      </c>
      <c r="AI63" s="1">
        <v>33285</v>
      </c>
      <c r="AJ63" s="3">
        <v>43069</v>
      </c>
      <c r="AK63" s="1" t="s">
        <v>82</v>
      </c>
      <c r="AO63" s="1">
        <v>34480</v>
      </c>
      <c r="AP63" s="3">
        <v>43095</v>
      </c>
      <c r="AQ63" s="1" t="s">
        <v>82</v>
      </c>
      <c r="AR63" s="1">
        <v>1195</v>
      </c>
      <c r="AS63" s="1">
        <v>4119</v>
      </c>
      <c r="AT63" s="1">
        <v>28</v>
      </c>
      <c r="AU63" s="1">
        <v>933.6</v>
      </c>
      <c r="AV63" s="1">
        <v>26</v>
      </c>
      <c r="AY63" s="1">
        <v>59.05</v>
      </c>
      <c r="AZ63" s="1">
        <v>827.3</v>
      </c>
      <c r="BA63" s="1">
        <v>748.59</v>
      </c>
      <c r="BB63" s="1">
        <v>1634.94</v>
      </c>
      <c r="BE63" s="1">
        <v>32.950000000000003</v>
      </c>
      <c r="BF63" s="1">
        <v>1375.47</v>
      </c>
      <c r="BG63" s="1">
        <v>1408.42</v>
      </c>
      <c r="BJ63" s="1">
        <v>0</v>
      </c>
      <c r="BQ63" s="1">
        <v>0</v>
      </c>
      <c r="BR63" s="1">
        <v>3043.36</v>
      </c>
      <c r="BS63" s="1">
        <v>3043.36</v>
      </c>
      <c r="BV63" s="1">
        <v>0</v>
      </c>
    </row>
    <row r="64" spans="1:77" x14ac:dyDescent="0.25">
      <c r="A64" s="1">
        <v>3344837</v>
      </c>
      <c r="B64" s="1" t="s">
        <v>188</v>
      </c>
      <c r="C64" s="1" t="s">
        <v>183</v>
      </c>
      <c r="G64" s="1" t="s">
        <v>76</v>
      </c>
      <c r="H64" s="1" t="s">
        <v>185</v>
      </c>
      <c r="I64" s="2">
        <v>806241093380406</v>
      </c>
      <c r="J64" s="3">
        <v>43255</v>
      </c>
      <c r="K64" s="3">
        <v>43096</v>
      </c>
      <c r="L64" s="3">
        <v>43131</v>
      </c>
      <c r="M64" s="1" t="s">
        <v>78</v>
      </c>
      <c r="N64" s="1" t="s">
        <v>186</v>
      </c>
      <c r="O64" s="1" t="s">
        <v>99</v>
      </c>
      <c r="R64" s="1" t="s">
        <v>187</v>
      </c>
      <c r="S64" s="1" t="s">
        <v>81</v>
      </c>
      <c r="U64" s="1">
        <v>0</v>
      </c>
      <c r="V64" s="1" t="s">
        <v>81</v>
      </c>
      <c r="W64" s="1">
        <v>26221</v>
      </c>
      <c r="Y64" s="1">
        <v>113</v>
      </c>
      <c r="Z64" s="1" t="s">
        <v>81</v>
      </c>
      <c r="AH64" s="1">
        <v>0</v>
      </c>
      <c r="AI64" s="1">
        <v>34480</v>
      </c>
      <c r="AJ64" s="3">
        <v>43095</v>
      </c>
      <c r="AK64" s="1" t="s">
        <v>82</v>
      </c>
      <c r="AO64" s="1">
        <v>36134</v>
      </c>
      <c r="AP64" s="3">
        <v>43131</v>
      </c>
      <c r="AQ64" s="1" t="s">
        <v>82</v>
      </c>
      <c r="AR64" s="1">
        <v>1654</v>
      </c>
      <c r="AS64" s="1">
        <v>4119</v>
      </c>
      <c r="AT64" s="1">
        <v>28</v>
      </c>
      <c r="AU64" s="1">
        <v>1300.8</v>
      </c>
      <c r="AV64" s="1">
        <v>36</v>
      </c>
      <c r="AY64" s="1">
        <v>81.760000000000005</v>
      </c>
      <c r="AZ64" s="1">
        <v>1145.06</v>
      </c>
      <c r="BA64" s="1">
        <v>1036.5</v>
      </c>
      <c r="BB64" s="1">
        <v>2263.3200000000002</v>
      </c>
      <c r="BE64" s="1">
        <v>45.63</v>
      </c>
      <c r="BF64" s="1">
        <v>1916.47</v>
      </c>
      <c r="BG64" s="1">
        <v>1962.1</v>
      </c>
      <c r="BJ64" s="1">
        <v>0</v>
      </c>
      <c r="BQ64" s="1">
        <v>0</v>
      </c>
      <c r="BR64" s="1">
        <v>4225.42</v>
      </c>
      <c r="BS64" s="1">
        <v>4225.42</v>
      </c>
      <c r="BV64" s="1">
        <v>0</v>
      </c>
    </row>
    <row r="65" spans="1:77" x14ac:dyDescent="0.25">
      <c r="A65" s="1">
        <v>3344837</v>
      </c>
      <c r="B65" s="1" t="s">
        <v>188</v>
      </c>
      <c r="C65" s="1" t="s">
        <v>183</v>
      </c>
      <c r="G65" s="1" t="s">
        <v>76</v>
      </c>
      <c r="H65" s="1" t="s">
        <v>185</v>
      </c>
      <c r="I65" s="2">
        <v>806323922880406</v>
      </c>
      <c r="J65" s="3">
        <v>43255</v>
      </c>
      <c r="K65" s="3">
        <v>43132</v>
      </c>
      <c r="L65" s="3">
        <v>43159</v>
      </c>
      <c r="M65" s="1" t="s">
        <v>78</v>
      </c>
      <c r="N65" s="1" t="s">
        <v>186</v>
      </c>
      <c r="O65" s="1" t="s">
        <v>99</v>
      </c>
      <c r="R65" s="1" t="s">
        <v>187</v>
      </c>
      <c r="S65" s="1" t="s">
        <v>81</v>
      </c>
      <c r="U65" s="1">
        <v>0</v>
      </c>
      <c r="V65" s="1" t="s">
        <v>81</v>
      </c>
      <c r="W65" s="1">
        <v>26221</v>
      </c>
      <c r="Y65" s="1">
        <v>113</v>
      </c>
      <c r="Z65" s="1" t="s">
        <v>81</v>
      </c>
      <c r="AH65" s="1">
        <v>0</v>
      </c>
      <c r="AI65" s="1">
        <v>36134</v>
      </c>
      <c r="AJ65" s="3">
        <v>43131</v>
      </c>
      <c r="AK65" s="1" t="s">
        <v>82</v>
      </c>
      <c r="AO65" s="1">
        <v>37420</v>
      </c>
      <c r="AP65" s="3">
        <v>43159</v>
      </c>
      <c r="AQ65" s="1" t="s">
        <v>82</v>
      </c>
      <c r="AR65" s="1">
        <v>1286</v>
      </c>
      <c r="AS65" s="1">
        <v>4119</v>
      </c>
      <c r="AT65" s="1">
        <v>26</v>
      </c>
      <c r="AU65" s="1">
        <v>1008</v>
      </c>
      <c r="AV65" s="1">
        <v>28</v>
      </c>
      <c r="AY65" s="1">
        <v>63.59</v>
      </c>
      <c r="AZ65" s="1">
        <v>890.3</v>
      </c>
      <c r="BA65" s="1">
        <v>806.17</v>
      </c>
      <c r="BB65" s="1">
        <v>1760.06</v>
      </c>
      <c r="BE65" s="1">
        <v>35.49</v>
      </c>
      <c r="BF65" s="1">
        <v>1485.09</v>
      </c>
      <c r="BG65" s="1">
        <v>1520.58</v>
      </c>
      <c r="BJ65" s="1">
        <v>0</v>
      </c>
      <c r="BQ65" s="1">
        <v>0</v>
      </c>
      <c r="BR65" s="1">
        <v>3280.64</v>
      </c>
      <c r="BS65" s="1">
        <v>3280.64</v>
      </c>
      <c r="BV65" s="1">
        <v>0</v>
      </c>
    </row>
    <row r="66" spans="1:77" x14ac:dyDescent="0.25">
      <c r="A66" s="1">
        <v>3344837</v>
      </c>
      <c r="B66" s="1" t="s">
        <v>188</v>
      </c>
      <c r="C66" s="1" t="s">
        <v>183</v>
      </c>
      <c r="G66" s="1" t="s">
        <v>76</v>
      </c>
      <c r="H66" s="1" t="s">
        <v>185</v>
      </c>
      <c r="I66" s="2">
        <v>906410179080406</v>
      </c>
      <c r="J66" s="3">
        <v>43255</v>
      </c>
      <c r="K66" s="3">
        <v>43160</v>
      </c>
      <c r="L66" s="3">
        <v>43190</v>
      </c>
      <c r="M66" s="1" t="s">
        <v>78</v>
      </c>
      <c r="N66" s="1" t="s">
        <v>186</v>
      </c>
      <c r="O66" s="1" t="s">
        <v>99</v>
      </c>
      <c r="R66" s="1" t="s">
        <v>187</v>
      </c>
      <c r="S66" s="1" t="s">
        <v>81</v>
      </c>
      <c r="U66" s="1">
        <v>0</v>
      </c>
      <c r="V66" s="1" t="s">
        <v>81</v>
      </c>
      <c r="W66" s="1">
        <v>26221</v>
      </c>
      <c r="Y66" s="1">
        <v>113</v>
      </c>
      <c r="Z66" s="1" t="s">
        <v>81</v>
      </c>
      <c r="AH66" s="1">
        <v>0</v>
      </c>
      <c r="AI66" s="1">
        <v>37420</v>
      </c>
      <c r="AJ66" s="3">
        <v>43159</v>
      </c>
      <c r="AK66" s="1" t="s">
        <v>82</v>
      </c>
      <c r="AO66" s="1">
        <v>38845</v>
      </c>
      <c r="AP66" s="3">
        <v>43190</v>
      </c>
      <c r="AQ66" s="1" t="s">
        <v>82</v>
      </c>
      <c r="AR66" s="1">
        <v>1425</v>
      </c>
      <c r="AS66" s="1">
        <v>4119</v>
      </c>
      <c r="AT66" s="1">
        <v>28</v>
      </c>
      <c r="AU66" s="1">
        <v>1117.5999999999999</v>
      </c>
      <c r="AV66" s="1">
        <v>31</v>
      </c>
      <c r="AY66" s="1">
        <v>70.41</v>
      </c>
      <c r="AZ66" s="1">
        <v>986.53</v>
      </c>
      <c r="BA66" s="1">
        <v>892.55</v>
      </c>
      <c r="BB66" s="1">
        <v>1949.49</v>
      </c>
      <c r="BE66" s="1">
        <v>39.29</v>
      </c>
      <c r="BF66" s="1">
        <v>1646.56</v>
      </c>
      <c r="BG66" s="1">
        <v>1685.85</v>
      </c>
      <c r="BJ66" s="1">
        <v>0</v>
      </c>
      <c r="BQ66" s="1">
        <v>0</v>
      </c>
      <c r="BR66" s="1">
        <v>3635.34</v>
      </c>
      <c r="BS66" s="1">
        <v>3635.34</v>
      </c>
      <c r="BV66" s="1">
        <v>0</v>
      </c>
    </row>
    <row r="67" spans="1:77" x14ac:dyDescent="0.25">
      <c r="A67" s="1">
        <v>3344837</v>
      </c>
      <c r="B67" s="1" t="s">
        <v>188</v>
      </c>
      <c r="C67" s="1" t="s">
        <v>183</v>
      </c>
      <c r="G67" s="1" t="s">
        <v>76</v>
      </c>
      <c r="H67" s="1" t="s">
        <v>185</v>
      </c>
      <c r="I67" s="2">
        <v>906491923180406</v>
      </c>
      <c r="J67" s="3">
        <v>43255</v>
      </c>
      <c r="K67" s="3">
        <v>43191</v>
      </c>
      <c r="L67" s="3">
        <v>43220</v>
      </c>
      <c r="M67" s="1" t="s">
        <v>78</v>
      </c>
      <c r="N67" s="1" t="s">
        <v>186</v>
      </c>
      <c r="O67" s="1" t="s">
        <v>99</v>
      </c>
      <c r="R67" s="1" t="s">
        <v>187</v>
      </c>
      <c r="S67" s="1" t="s">
        <v>81</v>
      </c>
      <c r="U67" s="1">
        <v>0</v>
      </c>
      <c r="V67" s="1" t="s">
        <v>81</v>
      </c>
      <c r="W67" s="1">
        <v>26221</v>
      </c>
      <c r="Y67" s="1">
        <v>113</v>
      </c>
      <c r="Z67" s="1" t="s">
        <v>81</v>
      </c>
      <c r="AH67" s="1">
        <v>0</v>
      </c>
      <c r="AI67" s="1">
        <v>38845</v>
      </c>
      <c r="AJ67" s="3">
        <v>43190</v>
      </c>
      <c r="AK67" s="1" t="s">
        <v>82</v>
      </c>
      <c r="AO67" s="1">
        <v>40223</v>
      </c>
      <c r="AP67" s="3">
        <v>43220</v>
      </c>
      <c r="AQ67" s="1" t="s">
        <v>82</v>
      </c>
      <c r="AR67" s="1">
        <v>1378</v>
      </c>
      <c r="AS67" s="1">
        <v>4119</v>
      </c>
      <c r="AT67" s="1">
        <v>28</v>
      </c>
      <c r="AU67" s="1">
        <v>1080</v>
      </c>
      <c r="AV67" s="1">
        <v>30</v>
      </c>
      <c r="AY67" s="1">
        <v>91.23</v>
      </c>
      <c r="AZ67" s="1">
        <v>1034.5999999999999</v>
      </c>
      <c r="BA67" s="1">
        <v>761.59</v>
      </c>
      <c r="BB67" s="1">
        <v>1887.42</v>
      </c>
      <c r="BE67" s="1">
        <v>41.75</v>
      </c>
      <c r="BF67" s="1">
        <v>1646.68</v>
      </c>
      <c r="BG67" s="1">
        <v>1688.43</v>
      </c>
      <c r="BJ67" s="1">
        <v>0</v>
      </c>
      <c r="BQ67" s="1">
        <v>0</v>
      </c>
      <c r="BR67" s="1">
        <v>3575.85</v>
      </c>
      <c r="BS67" s="1">
        <v>3575.85</v>
      </c>
      <c r="BV67" s="1">
        <v>0</v>
      </c>
    </row>
    <row r="68" spans="1:77" x14ac:dyDescent="0.25">
      <c r="A68" s="1">
        <v>3344837</v>
      </c>
      <c r="B68" s="1" t="s">
        <v>188</v>
      </c>
      <c r="C68" s="1" t="s">
        <v>183</v>
      </c>
      <c r="G68" s="1" t="s">
        <v>76</v>
      </c>
      <c r="H68" s="1" t="s">
        <v>185</v>
      </c>
      <c r="I68" s="2">
        <v>906583149580406</v>
      </c>
      <c r="J68" s="3">
        <v>43255</v>
      </c>
      <c r="K68" s="3">
        <v>43221</v>
      </c>
      <c r="L68" s="3">
        <v>43251</v>
      </c>
      <c r="M68" s="1" t="s">
        <v>78</v>
      </c>
      <c r="N68" s="1" t="s">
        <v>186</v>
      </c>
      <c r="O68" s="1" t="s">
        <v>99</v>
      </c>
      <c r="R68" s="1" t="s">
        <v>187</v>
      </c>
      <c r="S68" s="1" t="s">
        <v>81</v>
      </c>
      <c r="U68" s="1">
        <v>0</v>
      </c>
      <c r="V68" s="1" t="s">
        <v>81</v>
      </c>
      <c r="W68" s="1">
        <v>26221</v>
      </c>
      <c r="Y68" s="1">
        <v>113</v>
      </c>
      <c r="Z68" s="1" t="s">
        <v>81</v>
      </c>
      <c r="AH68" s="1">
        <v>0</v>
      </c>
      <c r="AI68" s="1">
        <v>40223</v>
      </c>
      <c r="AJ68" s="3">
        <v>43220</v>
      </c>
      <c r="AK68" s="1" t="s">
        <v>82</v>
      </c>
      <c r="AO68" s="1">
        <v>41648</v>
      </c>
      <c r="AP68" s="3">
        <v>43251</v>
      </c>
      <c r="AQ68" s="1" t="s">
        <v>82</v>
      </c>
      <c r="AR68" s="1">
        <v>1425</v>
      </c>
      <c r="AS68" s="1">
        <v>4119</v>
      </c>
      <c r="AT68" s="1">
        <v>28</v>
      </c>
      <c r="AU68" s="1">
        <v>1117.5999999999999</v>
      </c>
      <c r="AV68" s="1">
        <v>31</v>
      </c>
      <c r="AY68" s="1">
        <v>94.27</v>
      </c>
      <c r="AZ68" s="1">
        <v>1069.8900000000001</v>
      </c>
      <c r="BA68" s="1">
        <v>786.98</v>
      </c>
      <c r="BB68" s="1">
        <v>1951.14</v>
      </c>
      <c r="BE68" s="1">
        <v>43.15</v>
      </c>
      <c r="BF68" s="1">
        <v>1704</v>
      </c>
      <c r="BG68" s="1">
        <v>1747.15</v>
      </c>
      <c r="BJ68" s="1">
        <v>0</v>
      </c>
      <c r="BQ68" s="1">
        <v>0</v>
      </c>
      <c r="BR68" s="1">
        <v>3698.29</v>
      </c>
      <c r="BS68" s="1">
        <v>3698.29</v>
      </c>
      <c r="BV68" s="1">
        <v>0</v>
      </c>
    </row>
    <row r="69" spans="1:77" x14ac:dyDescent="0.25">
      <c r="A69" s="1">
        <v>3344837</v>
      </c>
      <c r="B69" s="1" t="s">
        <v>188</v>
      </c>
      <c r="C69" s="1" t="s">
        <v>183</v>
      </c>
      <c r="G69" s="1" t="s">
        <v>76</v>
      </c>
      <c r="H69" s="1" t="s">
        <v>185</v>
      </c>
      <c r="I69" s="2">
        <v>906674489380628</v>
      </c>
      <c r="J69" s="3">
        <v>43279</v>
      </c>
      <c r="K69" s="3">
        <v>43252</v>
      </c>
      <c r="L69" s="3">
        <v>43281</v>
      </c>
      <c r="M69" s="1" t="s">
        <v>78</v>
      </c>
      <c r="N69" s="1" t="s">
        <v>186</v>
      </c>
      <c r="O69" s="1" t="s">
        <v>99</v>
      </c>
      <c r="R69" s="1" t="s">
        <v>187</v>
      </c>
      <c r="S69" s="1" t="s">
        <v>81</v>
      </c>
      <c r="U69" s="1">
        <v>0</v>
      </c>
      <c r="V69" s="1" t="s">
        <v>81</v>
      </c>
      <c r="W69" s="1">
        <v>26221</v>
      </c>
      <c r="Y69" s="1">
        <v>113</v>
      </c>
      <c r="Z69" s="1" t="s">
        <v>81</v>
      </c>
      <c r="AH69" s="1">
        <v>0</v>
      </c>
      <c r="AI69" s="1">
        <v>41648</v>
      </c>
      <c r="AJ69" s="3">
        <v>43251</v>
      </c>
      <c r="AK69" s="1" t="s">
        <v>82</v>
      </c>
      <c r="AL69" s="1">
        <v>41704</v>
      </c>
      <c r="AM69" s="3">
        <v>43252</v>
      </c>
      <c r="AN69" s="1" t="s">
        <v>101</v>
      </c>
      <c r="AO69" s="1">
        <v>43048</v>
      </c>
      <c r="AP69" s="3">
        <v>43281</v>
      </c>
      <c r="AQ69" s="1" t="s">
        <v>82</v>
      </c>
      <c r="AR69" s="1">
        <v>1400</v>
      </c>
      <c r="AS69" s="1">
        <v>4119</v>
      </c>
      <c r="AT69" s="1">
        <v>28</v>
      </c>
      <c r="AU69" s="1">
        <v>1097.5999999999999</v>
      </c>
      <c r="AV69" s="1">
        <v>30</v>
      </c>
      <c r="AY69" s="1">
        <v>91.23</v>
      </c>
      <c r="AZ69" s="1">
        <v>1051.1199999999999</v>
      </c>
      <c r="BA69" s="1">
        <v>761.59</v>
      </c>
      <c r="BB69" s="1">
        <v>1903.94</v>
      </c>
      <c r="BE69" s="1">
        <v>41.75</v>
      </c>
      <c r="BF69" s="1">
        <v>1673.51</v>
      </c>
      <c r="BG69" s="1">
        <v>1715.26</v>
      </c>
      <c r="BJ69" s="1">
        <v>0</v>
      </c>
      <c r="BQ69" s="1">
        <v>0</v>
      </c>
      <c r="BR69" s="1">
        <v>3619.2</v>
      </c>
      <c r="BS69" s="1">
        <v>3619.2</v>
      </c>
      <c r="BV69" s="1">
        <v>0</v>
      </c>
    </row>
    <row r="70" spans="1:77" x14ac:dyDescent="0.25">
      <c r="A70" s="1">
        <v>3344837</v>
      </c>
      <c r="B70" s="1" t="s">
        <v>188</v>
      </c>
      <c r="C70" s="1" t="s">
        <v>183</v>
      </c>
      <c r="G70" s="1" t="s">
        <v>76</v>
      </c>
      <c r="H70" s="1" t="s">
        <v>185</v>
      </c>
      <c r="I70" s="2">
        <v>906674490080628</v>
      </c>
      <c r="J70" s="3">
        <v>43279</v>
      </c>
      <c r="K70" s="3">
        <v>43252</v>
      </c>
      <c r="L70" s="3">
        <v>43281</v>
      </c>
      <c r="M70" s="1" t="s">
        <v>78</v>
      </c>
      <c r="R70" s="1" t="s">
        <v>189</v>
      </c>
      <c r="S70" s="1" t="s">
        <v>81</v>
      </c>
      <c r="U70" s="1">
        <v>0</v>
      </c>
      <c r="V70" s="1" t="s">
        <v>81</v>
      </c>
      <c r="W70" s="1">
        <v>26221</v>
      </c>
      <c r="Y70" s="1">
        <v>0</v>
      </c>
      <c r="Z70" s="1" t="s">
        <v>81</v>
      </c>
      <c r="AH70" s="1">
        <v>0</v>
      </c>
      <c r="AI70" s="1">
        <v>8056</v>
      </c>
      <c r="AJ70" s="3">
        <v>43251</v>
      </c>
      <c r="AK70" s="1" t="s">
        <v>82</v>
      </c>
      <c r="AO70" s="1">
        <v>8070</v>
      </c>
      <c r="AP70" s="3">
        <v>43281</v>
      </c>
      <c r="AQ70" s="1" t="s">
        <v>82</v>
      </c>
      <c r="AS70" s="1">
        <v>42</v>
      </c>
      <c r="AV70" s="1">
        <v>30</v>
      </c>
      <c r="BB70" s="1">
        <v>0</v>
      </c>
      <c r="BG70" s="1">
        <v>0</v>
      </c>
      <c r="BJ70" s="1">
        <v>0</v>
      </c>
      <c r="BR70" s="1">
        <v>0</v>
      </c>
      <c r="BV70" s="1">
        <v>0</v>
      </c>
    </row>
    <row r="71" spans="1:77" x14ac:dyDescent="0.25">
      <c r="A71" s="1">
        <v>3344837</v>
      </c>
      <c r="B71" s="1" t="s">
        <v>188</v>
      </c>
      <c r="C71" s="1" t="s">
        <v>183</v>
      </c>
      <c r="G71" s="1" t="s">
        <v>76</v>
      </c>
      <c r="H71" s="1" t="s">
        <v>185</v>
      </c>
      <c r="I71" s="2">
        <v>906674491980628</v>
      </c>
      <c r="J71" s="3">
        <v>43279</v>
      </c>
      <c r="K71" s="3">
        <v>43252</v>
      </c>
      <c r="L71" s="3">
        <v>43281</v>
      </c>
      <c r="M71" s="1" t="s">
        <v>78</v>
      </c>
      <c r="R71" s="1" t="s">
        <v>190</v>
      </c>
      <c r="S71" s="1" t="s">
        <v>81</v>
      </c>
      <c r="U71" s="1">
        <v>0</v>
      </c>
      <c r="V71" s="1" t="s">
        <v>81</v>
      </c>
      <c r="W71" s="1">
        <v>26221</v>
      </c>
      <c r="Y71" s="1">
        <v>0</v>
      </c>
      <c r="Z71" s="1" t="s">
        <v>81</v>
      </c>
      <c r="AH71" s="1">
        <v>0</v>
      </c>
      <c r="AI71" s="1">
        <v>50691</v>
      </c>
      <c r="AJ71" s="3">
        <v>43251</v>
      </c>
      <c r="AK71" s="1" t="s">
        <v>82</v>
      </c>
      <c r="AO71" s="1">
        <v>50705</v>
      </c>
      <c r="AP71" s="3">
        <v>43281</v>
      </c>
      <c r="AQ71" s="1" t="s">
        <v>82</v>
      </c>
      <c r="AS71" s="1">
        <v>42</v>
      </c>
      <c r="AV71" s="1">
        <v>30</v>
      </c>
      <c r="BB71" s="1">
        <v>0</v>
      </c>
      <c r="BG71" s="1">
        <v>0</v>
      </c>
      <c r="BJ71" s="1">
        <v>0</v>
      </c>
      <c r="BR71" s="1">
        <v>0</v>
      </c>
      <c r="BV71" s="1">
        <v>0</v>
      </c>
    </row>
    <row r="72" spans="1:77" x14ac:dyDescent="0.25">
      <c r="A72" s="1">
        <v>3352780</v>
      </c>
      <c r="B72" s="1" t="s">
        <v>191</v>
      </c>
      <c r="C72" s="1" t="s">
        <v>192</v>
      </c>
      <c r="G72" s="1" t="s">
        <v>76</v>
      </c>
      <c r="H72" s="1" t="s">
        <v>193</v>
      </c>
      <c r="I72" s="2">
        <v>906598312980706</v>
      </c>
      <c r="J72" s="3">
        <v>43258</v>
      </c>
      <c r="K72" s="3">
        <v>43166</v>
      </c>
      <c r="L72" s="3">
        <v>43257</v>
      </c>
      <c r="M72" s="1" t="s">
        <v>78</v>
      </c>
      <c r="N72" s="1" t="s">
        <v>86</v>
      </c>
      <c r="O72" s="1" t="s">
        <v>86</v>
      </c>
      <c r="R72" s="1" t="s">
        <v>194</v>
      </c>
      <c r="S72" s="1" t="s">
        <v>81</v>
      </c>
      <c r="U72" s="1">
        <v>0</v>
      </c>
      <c r="V72" s="1" t="s">
        <v>81</v>
      </c>
      <c r="W72" s="1">
        <v>1097</v>
      </c>
      <c r="Y72" s="1">
        <v>0</v>
      </c>
      <c r="Z72" s="1" t="s">
        <v>81</v>
      </c>
      <c r="AH72" s="1">
        <v>0</v>
      </c>
      <c r="AI72" s="1">
        <v>397</v>
      </c>
      <c r="AJ72" s="3">
        <v>43165</v>
      </c>
      <c r="AK72" s="1" t="s">
        <v>82</v>
      </c>
      <c r="AL72" s="1">
        <v>426</v>
      </c>
      <c r="AM72" s="3">
        <v>43228</v>
      </c>
      <c r="AN72" s="1" t="s">
        <v>101</v>
      </c>
      <c r="AO72" s="1">
        <v>435</v>
      </c>
      <c r="AP72" s="3">
        <v>43257</v>
      </c>
      <c r="AQ72" s="1" t="s">
        <v>82</v>
      </c>
      <c r="AR72" s="1">
        <v>38</v>
      </c>
      <c r="AS72" s="1">
        <v>-28</v>
      </c>
      <c r="AU72" s="1">
        <v>34.200000000000003</v>
      </c>
      <c r="AV72" s="1">
        <v>92</v>
      </c>
      <c r="AX72" s="1">
        <f>+AY72/AV72*67</f>
        <v>8.8119565217391305</v>
      </c>
      <c r="AY72" s="1">
        <v>12.1</v>
      </c>
      <c r="AZ72" s="1">
        <v>51.38</v>
      </c>
      <c r="BB72" s="1">
        <v>63.48</v>
      </c>
      <c r="BD72" s="1">
        <f>+BE72/AV72*67</f>
        <v>22.284782608695654</v>
      </c>
      <c r="BE72" s="1">
        <v>30.6</v>
      </c>
      <c r="BF72" s="1">
        <v>55.36</v>
      </c>
      <c r="BG72" s="1">
        <v>85.96</v>
      </c>
      <c r="BJ72" s="1">
        <v>0</v>
      </c>
      <c r="BQ72" s="1">
        <v>0</v>
      </c>
      <c r="BR72" s="1">
        <v>149.44</v>
      </c>
      <c r="BS72" s="1">
        <v>149.44</v>
      </c>
      <c r="BV72" s="1">
        <v>0</v>
      </c>
      <c r="BW72" s="1">
        <v>110.09</v>
      </c>
      <c r="BX72" s="1">
        <v>39.369999999999997</v>
      </c>
    </row>
    <row r="73" spans="1:77" x14ac:dyDescent="0.25">
      <c r="A73" s="1">
        <v>3373824</v>
      </c>
      <c r="G73" s="1" t="s">
        <v>76</v>
      </c>
      <c r="H73" s="1" t="s">
        <v>195</v>
      </c>
      <c r="I73" s="2">
        <v>805520253180406</v>
      </c>
      <c r="J73" s="3">
        <v>43255</v>
      </c>
      <c r="K73" s="3">
        <v>42721</v>
      </c>
      <c r="L73" s="3">
        <v>42832</v>
      </c>
      <c r="M73" s="1" t="s">
        <v>78</v>
      </c>
      <c r="N73" s="1" t="s">
        <v>86</v>
      </c>
      <c r="O73" s="1" t="s">
        <v>86</v>
      </c>
      <c r="R73" s="1" t="s">
        <v>196</v>
      </c>
      <c r="U73" s="1">
        <v>90</v>
      </c>
      <c r="AH73" s="1">
        <v>0</v>
      </c>
      <c r="AI73" s="1">
        <v>7265</v>
      </c>
      <c r="AJ73" s="3">
        <v>42720</v>
      </c>
      <c r="AK73" s="1" t="s">
        <v>101</v>
      </c>
      <c r="AO73" s="1">
        <v>7282</v>
      </c>
      <c r="AP73" s="3">
        <v>42832</v>
      </c>
      <c r="AQ73" s="1" t="s">
        <v>82</v>
      </c>
      <c r="AR73" s="1">
        <v>-17</v>
      </c>
      <c r="AU73" s="1">
        <v>-15.3</v>
      </c>
      <c r="AV73" s="1">
        <v>112</v>
      </c>
      <c r="AY73" s="1">
        <v>-14.73</v>
      </c>
      <c r="AZ73" s="1">
        <v>-22.78</v>
      </c>
      <c r="BB73" s="1">
        <v>-37.51</v>
      </c>
      <c r="BE73" s="1">
        <v>-36.82</v>
      </c>
      <c r="BF73" s="1">
        <v>-23.97</v>
      </c>
      <c r="BG73" s="1">
        <v>-60.79</v>
      </c>
      <c r="BJ73" s="1">
        <v>0</v>
      </c>
      <c r="BQ73" s="1">
        <v>0</v>
      </c>
      <c r="BR73" s="1">
        <v>-98.3</v>
      </c>
      <c r="BS73" s="1">
        <v>-98.3</v>
      </c>
      <c r="BT73" s="1">
        <v>-98.3</v>
      </c>
      <c r="BU73" s="1">
        <v>0</v>
      </c>
      <c r="BV73" s="1">
        <v>-98.3</v>
      </c>
    </row>
    <row r="74" spans="1:77" x14ac:dyDescent="0.25">
      <c r="A74" s="1">
        <v>3373824</v>
      </c>
      <c r="G74" s="1" t="s">
        <v>76</v>
      </c>
      <c r="H74" s="1" t="s">
        <v>195</v>
      </c>
      <c r="I74" s="2">
        <v>805727177280406</v>
      </c>
      <c r="J74" s="3">
        <v>43255</v>
      </c>
      <c r="K74" s="3">
        <v>42833</v>
      </c>
      <c r="L74" s="3">
        <v>42923</v>
      </c>
      <c r="M74" s="1" t="s">
        <v>78</v>
      </c>
      <c r="N74" s="1" t="s">
        <v>86</v>
      </c>
      <c r="O74" s="1" t="s">
        <v>86</v>
      </c>
      <c r="R74" s="1" t="s">
        <v>196</v>
      </c>
      <c r="U74" s="1">
        <v>90</v>
      </c>
      <c r="AH74" s="1">
        <v>0</v>
      </c>
      <c r="AI74" s="1">
        <v>7282</v>
      </c>
      <c r="AJ74" s="3">
        <v>42832</v>
      </c>
      <c r="AK74" s="1" t="s">
        <v>82</v>
      </c>
      <c r="AO74" s="1">
        <v>7296</v>
      </c>
      <c r="AP74" s="3">
        <v>42923</v>
      </c>
      <c r="AQ74" s="1" t="s">
        <v>82</v>
      </c>
      <c r="AR74" s="1">
        <v>-14</v>
      </c>
      <c r="AU74" s="1">
        <v>-12.6</v>
      </c>
      <c r="AV74" s="1">
        <v>91</v>
      </c>
      <c r="AY74" s="1">
        <v>-11.97</v>
      </c>
      <c r="AZ74" s="1">
        <v>-18.87</v>
      </c>
      <c r="BB74" s="1">
        <v>-30.84</v>
      </c>
      <c r="BE74" s="1">
        <v>-29.89</v>
      </c>
      <c r="BF74" s="1">
        <v>-20.010000000000002</v>
      </c>
      <c r="BG74" s="1">
        <v>-49.9</v>
      </c>
      <c r="BJ74" s="1">
        <v>0</v>
      </c>
      <c r="BQ74" s="1">
        <v>0</v>
      </c>
      <c r="BR74" s="1">
        <v>-80.739999999999995</v>
      </c>
      <c r="BS74" s="1">
        <v>-80.739999999999995</v>
      </c>
      <c r="BT74" s="1">
        <v>-80.739999999999995</v>
      </c>
      <c r="BU74" s="1">
        <v>0</v>
      </c>
      <c r="BV74" s="1">
        <v>-80.739999999999995</v>
      </c>
    </row>
    <row r="75" spans="1:77" x14ac:dyDescent="0.25">
      <c r="A75" s="1">
        <v>3373824</v>
      </c>
      <c r="G75" s="1" t="s">
        <v>76</v>
      </c>
      <c r="H75" s="1" t="s">
        <v>195</v>
      </c>
      <c r="I75" s="2">
        <v>805947822680406</v>
      </c>
      <c r="J75" s="3">
        <v>43255</v>
      </c>
      <c r="K75" s="3">
        <v>42924</v>
      </c>
      <c r="L75" s="3">
        <v>43015</v>
      </c>
      <c r="M75" s="1" t="s">
        <v>78</v>
      </c>
      <c r="N75" s="1" t="s">
        <v>86</v>
      </c>
      <c r="O75" s="1" t="s">
        <v>86</v>
      </c>
      <c r="R75" s="1" t="s">
        <v>196</v>
      </c>
      <c r="U75" s="1">
        <v>90</v>
      </c>
      <c r="AH75" s="1">
        <v>0</v>
      </c>
      <c r="AI75" s="1">
        <v>7296</v>
      </c>
      <c r="AJ75" s="3">
        <v>42923</v>
      </c>
      <c r="AK75" s="1" t="s">
        <v>82</v>
      </c>
      <c r="AO75" s="1">
        <v>7310</v>
      </c>
      <c r="AP75" s="3">
        <v>43015</v>
      </c>
      <c r="AQ75" s="1" t="s">
        <v>82</v>
      </c>
      <c r="AR75" s="1">
        <v>-14</v>
      </c>
      <c r="AU75" s="1">
        <v>-12.6</v>
      </c>
      <c r="AV75" s="1">
        <v>92</v>
      </c>
      <c r="AY75" s="1">
        <v>-12.1</v>
      </c>
      <c r="AZ75" s="1">
        <v>-18.87</v>
      </c>
      <c r="BB75" s="1">
        <v>-30.97</v>
      </c>
      <c r="BE75" s="1">
        <v>-30.22</v>
      </c>
      <c r="BF75" s="1">
        <v>-20.010000000000002</v>
      </c>
      <c r="BG75" s="1">
        <v>-50.23</v>
      </c>
      <c r="BJ75" s="1">
        <v>0</v>
      </c>
      <c r="BQ75" s="1">
        <v>0</v>
      </c>
      <c r="BR75" s="1">
        <v>-81.2</v>
      </c>
      <c r="BS75" s="1">
        <v>-81.2</v>
      </c>
      <c r="BT75" s="1">
        <v>-81.2</v>
      </c>
      <c r="BU75" s="1">
        <v>0</v>
      </c>
      <c r="BV75" s="1">
        <v>-81.2</v>
      </c>
    </row>
    <row r="76" spans="1:77" x14ac:dyDescent="0.25">
      <c r="A76" s="1">
        <v>3373824</v>
      </c>
      <c r="G76" s="1" t="s">
        <v>76</v>
      </c>
      <c r="H76" s="1" t="s">
        <v>195</v>
      </c>
      <c r="I76" s="2">
        <v>806171428080406</v>
      </c>
      <c r="J76" s="3">
        <v>43255</v>
      </c>
      <c r="K76" s="3">
        <v>43016</v>
      </c>
      <c r="L76" s="3">
        <v>43107</v>
      </c>
      <c r="M76" s="1" t="s">
        <v>78</v>
      </c>
      <c r="N76" s="1" t="s">
        <v>86</v>
      </c>
      <c r="O76" s="1" t="s">
        <v>86</v>
      </c>
      <c r="R76" s="1" t="s">
        <v>196</v>
      </c>
      <c r="U76" s="1">
        <v>0</v>
      </c>
      <c r="AH76" s="1">
        <v>0</v>
      </c>
      <c r="AI76" s="1">
        <v>7310</v>
      </c>
      <c r="AJ76" s="3">
        <v>43015</v>
      </c>
      <c r="AK76" s="1" t="s">
        <v>82</v>
      </c>
      <c r="AO76" s="1">
        <v>7324</v>
      </c>
      <c r="AP76" s="3">
        <v>43107</v>
      </c>
      <c r="AQ76" s="1" t="s">
        <v>82</v>
      </c>
      <c r="AR76" s="1">
        <v>-14</v>
      </c>
      <c r="AU76" s="1">
        <v>-12.6</v>
      </c>
      <c r="AV76" s="1">
        <v>92</v>
      </c>
      <c r="AY76" s="1">
        <v>-12.1</v>
      </c>
      <c r="AZ76" s="1">
        <v>-18.87</v>
      </c>
      <c r="BB76" s="1">
        <v>-30.97</v>
      </c>
      <c r="BE76" s="1">
        <v>-30.22</v>
      </c>
      <c r="BF76" s="1">
        <v>-20.010000000000002</v>
      </c>
      <c r="BG76" s="1">
        <v>-50.23</v>
      </c>
      <c r="BJ76" s="1">
        <v>0</v>
      </c>
      <c r="BQ76" s="1">
        <v>0</v>
      </c>
      <c r="BR76" s="1">
        <v>-81.2</v>
      </c>
      <c r="BS76" s="1">
        <v>-81.2</v>
      </c>
      <c r="BT76" s="1">
        <v>-81.2</v>
      </c>
      <c r="BU76" s="1">
        <v>0</v>
      </c>
      <c r="BV76" s="1">
        <v>-81.2</v>
      </c>
    </row>
    <row r="77" spans="1:77" x14ac:dyDescent="0.25">
      <c r="A77" s="1">
        <v>3373824</v>
      </c>
      <c r="G77" s="1" t="s">
        <v>76</v>
      </c>
      <c r="H77" s="1" t="s">
        <v>195</v>
      </c>
      <c r="I77" s="2">
        <v>906426893880406</v>
      </c>
      <c r="J77" s="3">
        <v>43255</v>
      </c>
      <c r="K77" s="3">
        <v>43108</v>
      </c>
      <c r="L77" s="3">
        <v>43196</v>
      </c>
      <c r="M77" s="1" t="s">
        <v>78</v>
      </c>
      <c r="N77" s="1" t="s">
        <v>86</v>
      </c>
      <c r="O77" s="1" t="s">
        <v>86</v>
      </c>
      <c r="R77" s="1" t="s">
        <v>196</v>
      </c>
      <c r="U77" s="1">
        <v>0</v>
      </c>
      <c r="AH77" s="1">
        <v>0</v>
      </c>
      <c r="AI77" s="1">
        <v>7324</v>
      </c>
      <c r="AJ77" s="3">
        <v>43107</v>
      </c>
      <c r="AK77" s="1" t="s">
        <v>82</v>
      </c>
      <c r="AO77" s="1">
        <v>7337</v>
      </c>
      <c r="AP77" s="3">
        <v>43196</v>
      </c>
      <c r="AQ77" s="1" t="s">
        <v>82</v>
      </c>
      <c r="AR77" s="1">
        <v>-13</v>
      </c>
      <c r="AU77" s="1">
        <v>-11.7</v>
      </c>
      <c r="AV77" s="1">
        <v>89</v>
      </c>
      <c r="AY77" s="1">
        <v>-11.71</v>
      </c>
      <c r="AZ77" s="1">
        <v>-17.52</v>
      </c>
      <c r="BB77" s="1">
        <v>-29.23</v>
      </c>
      <c r="BE77" s="1">
        <v>-29.27</v>
      </c>
      <c r="BF77" s="1">
        <v>-18.62</v>
      </c>
      <c r="BG77" s="1">
        <v>-47.89</v>
      </c>
      <c r="BJ77" s="1">
        <v>0</v>
      </c>
      <c r="BQ77" s="1">
        <v>0</v>
      </c>
      <c r="BR77" s="1">
        <v>-77.12</v>
      </c>
      <c r="BS77" s="1">
        <v>-77.12</v>
      </c>
      <c r="BT77" s="1">
        <v>-77.12</v>
      </c>
      <c r="BU77" s="1">
        <v>0</v>
      </c>
      <c r="BV77" s="1">
        <v>-77.12</v>
      </c>
    </row>
    <row r="78" spans="1:77" x14ac:dyDescent="0.25">
      <c r="A78" s="1">
        <v>3373824</v>
      </c>
      <c r="B78" s="1" t="s">
        <v>197</v>
      </c>
      <c r="C78" s="1" t="s">
        <v>198</v>
      </c>
      <c r="G78" s="1" t="s">
        <v>76</v>
      </c>
      <c r="H78" s="1" t="s">
        <v>195</v>
      </c>
      <c r="I78" s="2">
        <v>805520253180406</v>
      </c>
      <c r="J78" s="3">
        <v>43255</v>
      </c>
      <c r="K78" s="3">
        <v>42721</v>
      </c>
      <c r="L78" s="3">
        <v>42832</v>
      </c>
      <c r="M78" s="1" t="s">
        <v>78</v>
      </c>
      <c r="N78" s="1" t="s">
        <v>86</v>
      </c>
      <c r="O78" s="1" t="s">
        <v>86</v>
      </c>
      <c r="R78" s="1" t="s">
        <v>196</v>
      </c>
      <c r="S78" s="1" t="s">
        <v>81</v>
      </c>
      <c r="U78" s="1">
        <v>0</v>
      </c>
      <c r="V78" s="1" t="s">
        <v>81</v>
      </c>
      <c r="W78" s="1">
        <v>223</v>
      </c>
      <c r="Y78" s="1">
        <v>0</v>
      </c>
      <c r="Z78" s="1" t="s">
        <v>81</v>
      </c>
      <c r="AH78" s="1">
        <v>0</v>
      </c>
      <c r="AI78" s="1">
        <v>7265</v>
      </c>
      <c r="AJ78" s="3">
        <v>42720</v>
      </c>
      <c r="AK78" s="1" t="s">
        <v>101</v>
      </c>
      <c r="AO78" s="1">
        <v>7273</v>
      </c>
      <c r="AP78" s="3">
        <v>42832</v>
      </c>
      <c r="AQ78" s="1" t="s">
        <v>82</v>
      </c>
      <c r="AR78" s="1">
        <v>8</v>
      </c>
      <c r="AS78" s="1">
        <v>0</v>
      </c>
      <c r="AU78" s="1">
        <v>7.2</v>
      </c>
      <c r="AV78" s="1">
        <v>112</v>
      </c>
      <c r="AX78" s="1">
        <f>+AY78/AV78*105</f>
        <v>13.809375000000001</v>
      </c>
      <c r="AY78" s="1">
        <v>14.73</v>
      </c>
      <c r="AZ78" s="1">
        <v>10.72</v>
      </c>
      <c r="BB78" s="1">
        <v>25.45</v>
      </c>
      <c r="BE78" s="1">
        <v>36.82</v>
      </c>
      <c r="BF78" s="1">
        <v>11.28</v>
      </c>
      <c r="BG78" s="1">
        <v>48.1</v>
      </c>
      <c r="BJ78" s="1">
        <v>0</v>
      </c>
      <c r="BQ78" s="1">
        <v>0</v>
      </c>
      <c r="BR78" s="1">
        <v>73.55</v>
      </c>
      <c r="BS78" s="1">
        <v>73.55</v>
      </c>
      <c r="BV78" s="1">
        <v>0</v>
      </c>
      <c r="BX78" s="1">
        <v>70.319999999999993</v>
      </c>
      <c r="BY78" s="1">
        <v>3.22</v>
      </c>
    </row>
    <row r="79" spans="1:77" x14ac:dyDescent="0.25">
      <c r="A79" s="1">
        <v>3373824</v>
      </c>
      <c r="B79" s="1" t="s">
        <v>197</v>
      </c>
      <c r="C79" s="1" t="s">
        <v>198</v>
      </c>
      <c r="G79" s="1" t="s">
        <v>76</v>
      </c>
      <c r="H79" s="1" t="s">
        <v>195</v>
      </c>
      <c r="I79" s="2">
        <v>805727177280406</v>
      </c>
      <c r="J79" s="3">
        <v>43255</v>
      </c>
      <c r="K79" s="3">
        <v>42833</v>
      </c>
      <c r="L79" s="3">
        <v>42923</v>
      </c>
      <c r="M79" s="1" t="s">
        <v>78</v>
      </c>
      <c r="N79" s="1" t="s">
        <v>86</v>
      </c>
      <c r="O79" s="1" t="s">
        <v>86</v>
      </c>
      <c r="R79" s="1" t="s">
        <v>196</v>
      </c>
      <c r="S79" s="1" t="s">
        <v>81</v>
      </c>
      <c r="U79" s="1">
        <v>0</v>
      </c>
      <c r="V79" s="1" t="s">
        <v>81</v>
      </c>
      <c r="W79" s="1">
        <v>223</v>
      </c>
      <c r="Y79" s="1">
        <v>0</v>
      </c>
      <c r="Z79" s="1" t="s">
        <v>81</v>
      </c>
      <c r="AH79" s="1">
        <v>0</v>
      </c>
      <c r="AI79" s="1">
        <v>7273</v>
      </c>
      <c r="AJ79" s="3">
        <v>42832</v>
      </c>
      <c r="AK79" s="1" t="s">
        <v>82</v>
      </c>
      <c r="AO79" s="1">
        <v>7280</v>
      </c>
      <c r="AP79" s="3">
        <v>42923</v>
      </c>
      <c r="AQ79" s="1" t="s">
        <v>82</v>
      </c>
      <c r="AR79" s="1">
        <v>7</v>
      </c>
      <c r="AS79" s="1">
        <v>0</v>
      </c>
      <c r="AU79" s="1">
        <v>6.3</v>
      </c>
      <c r="AV79" s="1">
        <v>91</v>
      </c>
      <c r="AY79" s="1">
        <v>11.97</v>
      </c>
      <c r="AZ79" s="1">
        <v>9.43</v>
      </c>
      <c r="BB79" s="1">
        <v>21.4</v>
      </c>
      <c r="BE79" s="1">
        <v>29.89</v>
      </c>
      <c r="BF79" s="1">
        <v>10</v>
      </c>
      <c r="BG79" s="1">
        <v>39.89</v>
      </c>
      <c r="BJ79" s="1">
        <v>0</v>
      </c>
      <c r="BQ79" s="1">
        <v>0</v>
      </c>
      <c r="BR79" s="1">
        <v>61.29</v>
      </c>
      <c r="BS79" s="1">
        <v>61.29</v>
      </c>
      <c r="BV79" s="1">
        <v>0</v>
      </c>
    </row>
    <row r="80" spans="1:77" x14ac:dyDescent="0.25">
      <c r="A80" s="1">
        <v>3373824</v>
      </c>
      <c r="B80" s="1" t="s">
        <v>197</v>
      </c>
      <c r="C80" s="1" t="s">
        <v>198</v>
      </c>
      <c r="G80" s="1" t="s">
        <v>76</v>
      </c>
      <c r="H80" s="1" t="s">
        <v>195</v>
      </c>
      <c r="I80" s="2">
        <v>805947822680406</v>
      </c>
      <c r="J80" s="3">
        <v>43255</v>
      </c>
      <c r="K80" s="3">
        <v>42924</v>
      </c>
      <c r="L80" s="3">
        <v>43015</v>
      </c>
      <c r="M80" s="1" t="s">
        <v>78</v>
      </c>
      <c r="N80" s="1" t="s">
        <v>86</v>
      </c>
      <c r="O80" s="1" t="s">
        <v>86</v>
      </c>
      <c r="R80" s="1" t="s">
        <v>196</v>
      </c>
      <c r="S80" s="1" t="s">
        <v>81</v>
      </c>
      <c r="U80" s="1">
        <v>0</v>
      </c>
      <c r="V80" s="1" t="s">
        <v>81</v>
      </c>
      <c r="W80" s="1">
        <v>223</v>
      </c>
      <c r="Y80" s="1">
        <v>0</v>
      </c>
      <c r="Z80" s="1" t="s">
        <v>81</v>
      </c>
      <c r="AH80" s="1">
        <v>0</v>
      </c>
      <c r="AI80" s="1">
        <v>7280</v>
      </c>
      <c r="AJ80" s="3">
        <v>42923</v>
      </c>
      <c r="AK80" s="1" t="s">
        <v>82</v>
      </c>
      <c r="AO80" s="1">
        <v>7287</v>
      </c>
      <c r="AP80" s="3">
        <v>43015</v>
      </c>
      <c r="AQ80" s="1" t="s">
        <v>82</v>
      </c>
      <c r="AR80" s="1">
        <v>7</v>
      </c>
      <c r="AS80" s="1">
        <v>0</v>
      </c>
      <c r="AU80" s="1">
        <v>6.3</v>
      </c>
      <c r="AV80" s="1">
        <v>92</v>
      </c>
      <c r="AY80" s="1">
        <v>12.1</v>
      </c>
      <c r="AZ80" s="1">
        <v>9.43</v>
      </c>
      <c r="BB80" s="1">
        <v>21.53</v>
      </c>
      <c r="BE80" s="1">
        <v>30.22</v>
      </c>
      <c r="BF80" s="1">
        <v>10</v>
      </c>
      <c r="BG80" s="1">
        <v>40.22</v>
      </c>
      <c r="BJ80" s="1">
        <v>0</v>
      </c>
      <c r="BQ80" s="1">
        <v>0</v>
      </c>
      <c r="BR80" s="1">
        <v>61.75</v>
      </c>
      <c r="BS80" s="1">
        <v>61.75</v>
      </c>
      <c r="BV80" s="1">
        <v>0</v>
      </c>
    </row>
    <row r="81" spans="1:77" x14ac:dyDescent="0.25">
      <c r="A81" s="1">
        <v>3373824</v>
      </c>
      <c r="B81" s="1" t="s">
        <v>197</v>
      </c>
      <c r="C81" s="1" t="s">
        <v>198</v>
      </c>
      <c r="G81" s="1" t="s">
        <v>76</v>
      </c>
      <c r="H81" s="1" t="s">
        <v>195</v>
      </c>
      <c r="I81" s="2">
        <v>806171428080406</v>
      </c>
      <c r="J81" s="3">
        <v>43255</v>
      </c>
      <c r="K81" s="3">
        <v>43016</v>
      </c>
      <c r="L81" s="3">
        <v>43107</v>
      </c>
      <c r="M81" s="1" t="s">
        <v>78</v>
      </c>
      <c r="N81" s="1" t="s">
        <v>86</v>
      </c>
      <c r="O81" s="1" t="s">
        <v>86</v>
      </c>
      <c r="R81" s="1" t="s">
        <v>196</v>
      </c>
      <c r="S81" s="1" t="s">
        <v>81</v>
      </c>
      <c r="U81" s="1">
        <v>0</v>
      </c>
      <c r="V81" s="1" t="s">
        <v>81</v>
      </c>
      <c r="W81" s="1">
        <v>223</v>
      </c>
      <c r="Y81" s="1">
        <v>0</v>
      </c>
      <c r="Z81" s="1" t="s">
        <v>81</v>
      </c>
      <c r="AH81" s="1">
        <v>0</v>
      </c>
      <c r="AI81" s="1">
        <v>7287</v>
      </c>
      <c r="AJ81" s="3">
        <v>43015</v>
      </c>
      <c r="AK81" s="1" t="s">
        <v>82</v>
      </c>
      <c r="AO81" s="1">
        <v>7294</v>
      </c>
      <c r="AP81" s="3">
        <v>43107</v>
      </c>
      <c r="AQ81" s="1" t="s">
        <v>82</v>
      </c>
      <c r="AR81" s="1">
        <v>7</v>
      </c>
      <c r="AS81" s="1">
        <v>0</v>
      </c>
      <c r="AU81" s="1">
        <v>6.3</v>
      </c>
      <c r="AV81" s="1">
        <v>92</v>
      </c>
      <c r="AY81" s="1">
        <v>12.1</v>
      </c>
      <c r="AZ81" s="1">
        <v>9.43</v>
      </c>
      <c r="BB81" s="1">
        <v>21.53</v>
      </c>
      <c r="BE81" s="1">
        <v>30.22</v>
      </c>
      <c r="BF81" s="1">
        <v>10</v>
      </c>
      <c r="BG81" s="1">
        <v>40.22</v>
      </c>
      <c r="BJ81" s="1">
        <v>0</v>
      </c>
      <c r="BQ81" s="1">
        <v>0</v>
      </c>
      <c r="BR81" s="1">
        <v>61.75</v>
      </c>
      <c r="BS81" s="1">
        <v>61.75</v>
      </c>
      <c r="BV81" s="1">
        <v>0</v>
      </c>
    </row>
    <row r="82" spans="1:77" x14ac:dyDescent="0.25">
      <c r="A82" s="1">
        <v>3373824</v>
      </c>
      <c r="B82" s="1" t="s">
        <v>197</v>
      </c>
      <c r="C82" s="1" t="s">
        <v>198</v>
      </c>
      <c r="G82" s="1" t="s">
        <v>76</v>
      </c>
      <c r="H82" s="1" t="s">
        <v>195</v>
      </c>
      <c r="I82" s="2">
        <v>906426893880406</v>
      </c>
      <c r="J82" s="3">
        <v>43255</v>
      </c>
      <c r="K82" s="3">
        <v>43108</v>
      </c>
      <c r="L82" s="3">
        <v>43196</v>
      </c>
      <c r="M82" s="1" t="s">
        <v>78</v>
      </c>
      <c r="N82" s="1" t="s">
        <v>86</v>
      </c>
      <c r="O82" s="1" t="s">
        <v>86</v>
      </c>
      <c r="R82" s="1" t="s">
        <v>196</v>
      </c>
      <c r="S82" s="1" t="s">
        <v>81</v>
      </c>
      <c r="U82" s="1">
        <v>0</v>
      </c>
      <c r="V82" s="1" t="s">
        <v>81</v>
      </c>
      <c r="W82" s="1">
        <v>223</v>
      </c>
      <c r="Y82" s="1">
        <v>0</v>
      </c>
      <c r="Z82" s="1" t="s">
        <v>81</v>
      </c>
      <c r="AH82" s="1">
        <v>0</v>
      </c>
      <c r="AI82" s="1">
        <v>7294</v>
      </c>
      <c r="AJ82" s="3">
        <v>43107</v>
      </c>
      <c r="AK82" s="1" t="s">
        <v>82</v>
      </c>
      <c r="AO82" s="1">
        <v>7300</v>
      </c>
      <c r="AP82" s="3">
        <v>43196</v>
      </c>
      <c r="AQ82" s="1" t="s">
        <v>82</v>
      </c>
      <c r="AR82" s="1">
        <v>6</v>
      </c>
      <c r="AS82" s="1">
        <v>0</v>
      </c>
      <c r="AU82" s="1">
        <v>5.4</v>
      </c>
      <c r="AV82" s="1">
        <v>89</v>
      </c>
      <c r="AX82" s="1">
        <f>+AY82/AV82*6</f>
        <v>0.78943820224719108</v>
      </c>
      <c r="AY82" s="1">
        <v>11.71</v>
      </c>
      <c r="AZ82" s="1">
        <v>8.09</v>
      </c>
      <c r="BB82" s="1">
        <v>19.8</v>
      </c>
      <c r="BD82" s="1">
        <f>+BE82/AV82*6</f>
        <v>1.9732584269662921</v>
      </c>
      <c r="BE82" s="1">
        <v>29.27</v>
      </c>
      <c r="BF82" s="1">
        <v>8.59</v>
      </c>
      <c r="BG82" s="1">
        <v>37.86</v>
      </c>
      <c r="BJ82" s="1">
        <v>0</v>
      </c>
      <c r="BQ82" s="1">
        <v>0</v>
      </c>
      <c r="BR82" s="1">
        <v>57.66</v>
      </c>
      <c r="BS82" s="1">
        <v>57.66</v>
      </c>
      <c r="BV82" s="1">
        <v>0</v>
      </c>
    </row>
    <row r="83" spans="1:77" x14ac:dyDescent="0.25">
      <c r="A83" s="1">
        <v>4075185</v>
      </c>
      <c r="G83" s="1" t="s">
        <v>76</v>
      </c>
      <c r="I83" s="2">
        <v>806071290880406</v>
      </c>
      <c r="J83" s="3">
        <v>43255</v>
      </c>
      <c r="K83" s="3">
        <v>42979</v>
      </c>
      <c r="L83" s="3">
        <v>43069</v>
      </c>
      <c r="M83" s="1" t="s">
        <v>78</v>
      </c>
      <c r="N83" s="1" t="s">
        <v>86</v>
      </c>
      <c r="O83" s="1" t="s">
        <v>86</v>
      </c>
      <c r="R83" s="1" t="s">
        <v>199</v>
      </c>
      <c r="U83" s="1">
        <v>0</v>
      </c>
      <c r="AH83" s="1">
        <v>0</v>
      </c>
      <c r="AI83" s="1">
        <v>300</v>
      </c>
      <c r="AJ83" s="3">
        <v>42979</v>
      </c>
      <c r="AK83" s="1" t="s">
        <v>82</v>
      </c>
      <c r="AO83" s="1">
        <v>332</v>
      </c>
      <c r="AP83" s="3">
        <v>43069</v>
      </c>
      <c r="AQ83" s="1" t="s">
        <v>82</v>
      </c>
      <c r="AR83" s="1">
        <v>-32</v>
      </c>
      <c r="AU83" s="1">
        <v>-28.8</v>
      </c>
      <c r="AV83" s="1">
        <v>91</v>
      </c>
      <c r="AY83" s="1">
        <v>-11.97</v>
      </c>
      <c r="AZ83" s="1">
        <v>-43.12</v>
      </c>
      <c r="BB83" s="1">
        <v>-55.09</v>
      </c>
      <c r="BE83" s="1">
        <v>-29.89</v>
      </c>
      <c r="BF83" s="1">
        <v>-45.73</v>
      </c>
      <c r="BG83" s="1">
        <v>-75.62</v>
      </c>
      <c r="BJ83" s="1">
        <v>0</v>
      </c>
      <c r="BQ83" s="1">
        <v>0</v>
      </c>
      <c r="BR83" s="1">
        <v>-130.71</v>
      </c>
      <c r="BS83" s="1">
        <v>-130.71</v>
      </c>
      <c r="BT83" s="1">
        <v>-130.71</v>
      </c>
      <c r="BU83" s="1">
        <v>0</v>
      </c>
      <c r="BV83" s="1">
        <v>-130.71</v>
      </c>
    </row>
    <row r="84" spans="1:77" x14ac:dyDescent="0.25">
      <c r="A84" s="1">
        <v>4075185</v>
      </c>
      <c r="G84" s="1" t="s">
        <v>76</v>
      </c>
      <c r="I84" s="2">
        <v>806283320880406</v>
      </c>
      <c r="J84" s="3">
        <v>43255</v>
      </c>
      <c r="K84" s="3">
        <v>43070</v>
      </c>
      <c r="L84" s="3">
        <v>43152</v>
      </c>
      <c r="M84" s="1" t="s">
        <v>78</v>
      </c>
      <c r="N84" s="1" t="s">
        <v>86</v>
      </c>
      <c r="O84" s="1" t="s">
        <v>86</v>
      </c>
      <c r="R84" s="1" t="s">
        <v>199</v>
      </c>
      <c r="U84" s="1">
        <v>0</v>
      </c>
      <c r="AH84" s="1">
        <v>0</v>
      </c>
      <c r="AI84" s="1">
        <v>332</v>
      </c>
      <c r="AJ84" s="3">
        <v>43069</v>
      </c>
      <c r="AK84" s="1" t="s">
        <v>82</v>
      </c>
      <c r="AO84" s="1">
        <v>362</v>
      </c>
      <c r="AP84" s="3">
        <v>43152</v>
      </c>
      <c r="AQ84" s="1" t="s">
        <v>82</v>
      </c>
      <c r="AR84" s="1">
        <v>-30</v>
      </c>
      <c r="AU84" s="1">
        <v>-27</v>
      </c>
      <c r="AV84" s="1">
        <v>83</v>
      </c>
      <c r="AY84" s="1">
        <v>-10.92</v>
      </c>
      <c r="AZ84" s="1">
        <v>-40.43</v>
      </c>
      <c r="BB84" s="1">
        <v>-51.35</v>
      </c>
      <c r="BE84" s="1">
        <v>-27.26</v>
      </c>
      <c r="BF84" s="1">
        <v>-42.88</v>
      </c>
      <c r="BG84" s="1">
        <v>-70.14</v>
      </c>
      <c r="BJ84" s="1">
        <v>0</v>
      </c>
      <c r="BQ84" s="1">
        <v>0</v>
      </c>
      <c r="BR84" s="1">
        <v>-121.49</v>
      </c>
      <c r="BS84" s="1">
        <v>-121.49</v>
      </c>
      <c r="BT84" s="1">
        <v>-121.49</v>
      </c>
      <c r="BU84" s="1">
        <v>0</v>
      </c>
      <c r="BV84" s="1">
        <v>-121.49</v>
      </c>
    </row>
    <row r="85" spans="1:77" x14ac:dyDescent="0.25">
      <c r="A85" s="1">
        <v>4075185</v>
      </c>
      <c r="G85" s="1" t="s">
        <v>76</v>
      </c>
      <c r="I85" s="2">
        <v>906540143080406</v>
      </c>
      <c r="J85" s="3">
        <v>43255</v>
      </c>
      <c r="K85" s="3">
        <v>43153</v>
      </c>
      <c r="L85" s="3">
        <v>43241</v>
      </c>
      <c r="M85" s="1" t="s">
        <v>78</v>
      </c>
      <c r="N85" s="1" t="s">
        <v>86</v>
      </c>
      <c r="O85" s="1" t="s">
        <v>86</v>
      </c>
      <c r="R85" s="1" t="s">
        <v>199</v>
      </c>
      <c r="U85" s="1">
        <v>0</v>
      </c>
      <c r="AH85" s="1">
        <v>0</v>
      </c>
      <c r="AI85" s="1">
        <v>362</v>
      </c>
      <c r="AJ85" s="3">
        <v>43152</v>
      </c>
      <c r="AK85" s="1" t="s">
        <v>82</v>
      </c>
      <c r="AO85" s="1">
        <v>394</v>
      </c>
      <c r="AP85" s="3">
        <v>43241</v>
      </c>
      <c r="AQ85" s="1" t="s">
        <v>82</v>
      </c>
      <c r="AR85" s="1">
        <v>-32</v>
      </c>
      <c r="AU85" s="1">
        <v>-28.8</v>
      </c>
      <c r="AV85" s="1">
        <v>89</v>
      </c>
      <c r="AY85" s="1">
        <v>-11.71</v>
      </c>
      <c r="AZ85" s="1">
        <v>-43.24</v>
      </c>
      <c r="BB85" s="1">
        <v>-54.95</v>
      </c>
      <c r="BE85" s="1">
        <v>-29.53</v>
      </c>
      <c r="BF85" s="1">
        <v>-46.43</v>
      </c>
      <c r="BG85" s="1">
        <v>-75.959999999999994</v>
      </c>
      <c r="BJ85" s="1">
        <v>0</v>
      </c>
      <c r="BQ85" s="1">
        <v>0</v>
      </c>
      <c r="BR85" s="1">
        <v>-130.91</v>
      </c>
      <c r="BS85" s="1">
        <v>-130.91</v>
      </c>
      <c r="BT85" s="1">
        <v>-130.91</v>
      </c>
      <c r="BU85" s="1">
        <v>0</v>
      </c>
      <c r="BV85" s="1">
        <v>-130.91</v>
      </c>
    </row>
    <row r="86" spans="1:77" x14ac:dyDescent="0.25">
      <c r="A86" s="1">
        <v>4075185</v>
      </c>
      <c r="B86" s="1" t="s">
        <v>200</v>
      </c>
      <c r="C86" s="1" t="s">
        <v>201</v>
      </c>
      <c r="G86" s="1" t="s">
        <v>76</v>
      </c>
      <c r="I86" s="2">
        <v>806071290880406</v>
      </c>
      <c r="J86" s="3">
        <v>43255</v>
      </c>
      <c r="K86" s="3">
        <v>42979</v>
      </c>
      <c r="L86" s="3">
        <v>43069</v>
      </c>
      <c r="M86" s="1" t="s">
        <v>78</v>
      </c>
      <c r="N86" s="1" t="s">
        <v>86</v>
      </c>
      <c r="O86" s="1" t="s">
        <v>86</v>
      </c>
      <c r="R86" s="1" t="s">
        <v>199</v>
      </c>
      <c r="S86" s="1" t="s">
        <v>81</v>
      </c>
      <c r="U86" s="1">
        <v>0</v>
      </c>
      <c r="V86" s="1" t="s">
        <v>81</v>
      </c>
      <c r="W86" s="1">
        <v>1050</v>
      </c>
      <c r="Y86" s="1">
        <v>0</v>
      </c>
      <c r="Z86" s="1" t="s">
        <v>81</v>
      </c>
      <c r="AH86" s="1">
        <v>0</v>
      </c>
      <c r="AI86" s="1">
        <v>300</v>
      </c>
      <c r="AJ86" s="3">
        <v>42979</v>
      </c>
      <c r="AK86" s="1" t="s">
        <v>82</v>
      </c>
      <c r="AO86" s="1">
        <v>332</v>
      </c>
      <c r="AP86" s="3">
        <v>43069</v>
      </c>
      <c r="AQ86" s="1" t="s">
        <v>82</v>
      </c>
      <c r="AR86" s="1">
        <v>32</v>
      </c>
      <c r="AS86" s="1">
        <v>18</v>
      </c>
      <c r="AU86" s="1">
        <v>28.8</v>
      </c>
      <c r="AV86" s="1">
        <v>91</v>
      </c>
      <c r="AY86" s="1">
        <v>11.97</v>
      </c>
      <c r="AZ86" s="1">
        <v>43.12</v>
      </c>
      <c r="BB86" s="1">
        <v>55.09</v>
      </c>
      <c r="BE86" s="1">
        <v>29.89</v>
      </c>
      <c r="BF86" s="1">
        <v>45.73</v>
      </c>
      <c r="BG86" s="1">
        <v>75.62</v>
      </c>
      <c r="BJ86" s="1">
        <v>0</v>
      </c>
      <c r="BQ86" s="1">
        <v>0</v>
      </c>
      <c r="BR86" s="1">
        <v>130.71</v>
      </c>
      <c r="BS86" s="1">
        <v>130.71</v>
      </c>
      <c r="BV86" s="1">
        <v>0</v>
      </c>
    </row>
    <row r="87" spans="1:77" x14ac:dyDescent="0.25">
      <c r="A87" s="1">
        <v>4075185</v>
      </c>
      <c r="B87" s="1" t="s">
        <v>200</v>
      </c>
      <c r="C87" s="1" t="s">
        <v>201</v>
      </c>
      <c r="G87" s="1" t="s">
        <v>76</v>
      </c>
      <c r="I87" s="2">
        <v>806283320880406</v>
      </c>
      <c r="J87" s="3">
        <v>43255</v>
      </c>
      <c r="K87" s="3">
        <v>43070</v>
      </c>
      <c r="L87" s="3">
        <v>43152</v>
      </c>
      <c r="M87" s="1" t="s">
        <v>78</v>
      </c>
      <c r="N87" s="1" t="s">
        <v>86</v>
      </c>
      <c r="O87" s="1" t="s">
        <v>86</v>
      </c>
      <c r="R87" s="1" t="s">
        <v>199</v>
      </c>
      <c r="S87" s="1" t="s">
        <v>81</v>
      </c>
      <c r="U87" s="1">
        <v>0</v>
      </c>
      <c r="V87" s="1" t="s">
        <v>81</v>
      </c>
      <c r="W87" s="1">
        <v>1050</v>
      </c>
      <c r="Y87" s="1">
        <v>0</v>
      </c>
      <c r="Z87" s="1" t="s">
        <v>81</v>
      </c>
      <c r="AH87" s="1">
        <v>0</v>
      </c>
      <c r="AI87" s="1">
        <v>332</v>
      </c>
      <c r="AJ87" s="3">
        <v>43069</v>
      </c>
      <c r="AK87" s="1" t="s">
        <v>82</v>
      </c>
      <c r="AO87" s="1">
        <v>362</v>
      </c>
      <c r="AP87" s="3">
        <v>43152</v>
      </c>
      <c r="AQ87" s="1" t="s">
        <v>82</v>
      </c>
      <c r="AR87" s="1">
        <v>30</v>
      </c>
      <c r="AS87" s="1">
        <v>18</v>
      </c>
      <c r="AU87" s="1">
        <v>27</v>
      </c>
      <c r="AV87" s="1">
        <v>83</v>
      </c>
      <c r="AY87" s="1">
        <v>10.92</v>
      </c>
      <c r="AZ87" s="1">
        <v>40.43</v>
      </c>
      <c r="BB87" s="1">
        <v>51.35</v>
      </c>
      <c r="BE87" s="1">
        <v>27.26</v>
      </c>
      <c r="BF87" s="1">
        <v>42.88</v>
      </c>
      <c r="BG87" s="1">
        <v>70.14</v>
      </c>
      <c r="BJ87" s="1">
        <v>0</v>
      </c>
      <c r="BQ87" s="1">
        <v>0</v>
      </c>
      <c r="BR87" s="1">
        <v>121.49</v>
      </c>
      <c r="BS87" s="1">
        <v>121.49</v>
      </c>
      <c r="BV87" s="1">
        <v>0</v>
      </c>
    </row>
    <row r="88" spans="1:77" x14ac:dyDescent="0.25">
      <c r="A88" s="1">
        <v>4075185</v>
      </c>
      <c r="B88" s="1" t="s">
        <v>200</v>
      </c>
      <c r="C88" s="1" t="s">
        <v>201</v>
      </c>
      <c r="G88" s="1" t="s">
        <v>76</v>
      </c>
      <c r="I88" s="2">
        <v>906540143080406</v>
      </c>
      <c r="J88" s="3">
        <v>43255</v>
      </c>
      <c r="K88" s="3">
        <v>43153</v>
      </c>
      <c r="L88" s="3">
        <v>43241</v>
      </c>
      <c r="M88" s="1" t="s">
        <v>78</v>
      </c>
      <c r="N88" s="1" t="s">
        <v>86</v>
      </c>
      <c r="O88" s="1" t="s">
        <v>86</v>
      </c>
      <c r="R88" s="1" t="s">
        <v>199</v>
      </c>
      <c r="S88" s="1" t="s">
        <v>81</v>
      </c>
      <c r="U88" s="1">
        <v>0</v>
      </c>
      <c r="V88" s="1" t="s">
        <v>81</v>
      </c>
      <c r="W88" s="1">
        <v>1050</v>
      </c>
      <c r="Y88" s="1">
        <v>0</v>
      </c>
      <c r="Z88" s="1" t="s">
        <v>81</v>
      </c>
      <c r="AH88" s="1">
        <v>0</v>
      </c>
      <c r="AI88" s="1">
        <v>362</v>
      </c>
      <c r="AJ88" s="3">
        <v>43152</v>
      </c>
      <c r="AK88" s="1" t="s">
        <v>82</v>
      </c>
      <c r="AO88" s="1">
        <v>394</v>
      </c>
      <c r="AP88" s="3">
        <v>43241</v>
      </c>
      <c r="AQ88" s="1" t="s">
        <v>82</v>
      </c>
      <c r="AR88" s="1">
        <v>32</v>
      </c>
      <c r="AS88" s="1">
        <v>18</v>
      </c>
      <c r="AU88" s="1">
        <v>28.8</v>
      </c>
      <c r="AV88" s="1">
        <v>89</v>
      </c>
      <c r="AY88" s="1">
        <v>11.71</v>
      </c>
      <c r="AZ88" s="1">
        <v>43.24</v>
      </c>
      <c r="BB88" s="1">
        <v>54.95</v>
      </c>
      <c r="BE88" s="1">
        <v>29.53</v>
      </c>
      <c r="BF88" s="1">
        <v>46.43</v>
      </c>
      <c r="BG88" s="1">
        <v>75.959999999999994</v>
      </c>
      <c r="BJ88" s="1">
        <v>0</v>
      </c>
      <c r="BQ88" s="1">
        <v>0</v>
      </c>
      <c r="BR88" s="1">
        <v>130.91</v>
      </c>
      <c r="BS88" s="1">
        <v>130.91</v>
      </c>
      <c r="BV88" s="1">
        <v>0</v>
      </c>
    </row>
    <row r="89" spans="1:77" x14ac:dyDescent="0.25">
      <c r="A89" s="1">
        <v>4075210</v>
      </c>
      <c r="G89" s="1" t="s">
        <v>76</v>
      </c>
      <c r="H89" s="1" t="s">
        <v>202</v>
      </c>
      <c r="I89" s="2">
        <v>806102886980706</v>
      </c>
      <c r="J89" s="3">
        <v>43258</v>
      </c>
      <c r="K89" s="3">
        <v>42986</v>
      </c>
      <c r="L89" s="3">
        <v>43076</v>
      </c>
      <c r="M89" s="1" t="s">
        <v>78</v>
      </c>
      <c r="N89" s="1" t="s">
        <v>86</v>
      </c>
      <c r="O89" s="1" t="s">
        <v>86</v>
      </c>
      <c r="R89" s="1" t="s">
        <v>203</v>
      </c>
      <c r="U89" s="1">
        <v>0</v>
      </c>
      <c r="AH89" s="1">
        <v>0</v>
      </c>
      <c r="AI89" s="1">
        <v>6507</v>
      </c>
      <c r="AJ89" s="3">
        <v>42986</v>
      </c>
      <c r="AK89" s="1" t="s">
        <v>82</v>
      </c>
      <c r="AO89" s="1">
        <v>6539</v>
      </c>
      <c r="AP89" s="3">
        <v>43076</v>
      </c>
      <c r="AQ89" s="1" t="s">
        <v>82</v>
      </c>
      <c r="AR89" s="1">
        <v>-32</v>
      </c>
      <c r="AU89" s="1">
        <v>-28.8</v>
      </c>
      <c r="AV89" s="1">
        <v>91</v>
      </c>
      <c r="AY89" s="1">
        <v>-11.97</v>
      </c>
      <c r="AZ89" s="1">
        <v>-43.12</v>
      </c>
      <c r="BB89" s="1">
        <v>-55.09</v>
      </c>
      <c r="BE89" s="1">
        <v>-29.89</v>
      </c>
      <c r="BF89" s="1">
        <v>-45.73</v>
      </c>
      <c r="BG89" s="1">
        <v>-75.62</v>
      </c>
      <c r="BJ89" s="1">
        <v>0</v>
      </c>
      <c r="BQ89" s="1">
        <v>0</v>
      </c>
      <c r="BR89" s="1">
        <v>-130.71</v>
      </c>
      <c r="BS89" s="1">
        <v>-130.71</v>
      </c>
      <c r="BT89" s="1">
        <v>-130.71</v>
      </c>
      <c r="BU89" s="1">
        <v>0</v>
      </c>
      <c r="BV89" s="1">
        <v>-130.71</v>
      </c>
    </row>
    <row r="90" spans="1:77" x14ac:dyDescent="0.25">
      <c r="A90" s="1">
        <v>4075210</v>
      </c>
      <c r="G90" s="1" t="s">
        <v>76</v>
      </c>
      <c r="H90" s="1" t="s">
        <v>202</v>
      </c>
      <c r="I90" s="2">
        <v>806342531780706</v>
      </c>
      <c r="J90" s="3">
        <v>43258</v>
      </c>
      <c r="K90" s="3">
        <v>43077</v>
      </c>
      <c r="L90" s="3">
        <v>43165</v>
      </c>
      <c r="M90" s="1" t="s">
        <v>78</v>
      </c>
      <c r="N90" s="1" t="s">
        <v>86</v>
      </c>
      <c r="O90" s="1" t="s">
        <v>86</v>
      </c>
      <c r="R90" s="1" t="s">
        <v>203</v>
      </c>
      <c r="U90" s="1">
        <v>0</v>
      </c>
      <c r="AH90" s="1">
        <v>0</v>
      </c>
      <c r="AI90" s="1">
        <v>6539</v>
      </c>
      <c r="AJ90" s="3">
        <v>43076</v>
      </c>
      <c r="AK90" s="1" t="s">
        <v>82</v>
      </c>
      <c r="AO90" s="1">
        <v>6571</v>
      </c>
      <c r="AP90" s="3">
        <v>43165</v>
      </c>
      <c r="AQ90" s="1" t="s">
        <v>82</v>
      </c>
      <c r="AR90" s="1">
        <v>-32</v>
      </c>
      <c r="AU90" s="1">
        <v>-28.8</v>
      </c>
      <c r="AV90" s="1">
        <v>89</v>
      </c>
      <c r="AY90" s="1">
        <v>-11.7</v>
      </c>
      <c r="AZ90" s="1">
        <v>-43.12</v>
      </c>
      <c r="BB90" s="1">
        <v>-54.82</v>
      </c>
      <c r="BE90" s="1">
        <v>-29.24</v>
      </c>
      <c r="BF90" s="1">
        <v>-45.73</v>
      </c>
      <c r="BG90" s="1">
        <v>-74.97</v>
      </c>
      <c r="BJ90" s="1">
        <v>0</v>
      </c>
      <c r="BQ90" s="1">
        <v>0</v>
      </c>
      <c r="BR90" s="1">
        <v>-129.79</v>
      </c>
      <c r="BS90" s="1">
        <v>-129.79</v>
      </c>
      <c r="BT90" s="1">
        <v>-129.79</v>
      </c>
      <c r="BU90" s="1">
        <v>0</v>
      </c>
      <c r="BV90" s="1">
        <v>-129.79</v>
      </c>
    </row>
    <row r="91" spans="1:77" x14ac:dyDescent="0.25">
      <c r="A91" s="1">
        <v>4075210</v>
      </c>
      <c r="B91" s="1" t="s">
        <v>204</v>
      </c>
      <c r="C91" s="1" t="s">
        <v>205</v>
      </c>
      <c r="G91" s="1" t="s">
        <v>76</v>
      </c>
      <c r="H91" s="1" t="s">
        <v>202</v>
      </c>
      <c r="I91" s="2">
        <v>806102886980706</v>
      </c>
      <c r="J91" s="3">
        <v>43258</v>
      </c>
      <c r="K91" s="3">
        <v>42986</v>
      </c>
      <c r="L91" s="3">
        <v>43076</v>
      </c>
      <c r="M91" s="1" t="s">
        <v>78</v>
      </c>
      <c r="N91" s="1" t="s">
        <v>86</v>
      </c>
      <c r="O91" s="1" t="s">
        <v>86</v>
      </c>
      <c r="R91" s="1" t="s">
        <v>203</v>
      </c>
      <c r="S91" s="1" t="s">
        <v>81</v>
      </c>
      <c r="U91" s="1">
        <v>0</v>
      </c>
      <c r="V91" s="1" t="s">
        <v>81</v>
      </c>
      <c r="W91" s="1">
        <v>0</v>
      </c>
      <c r="Y91" s="1">
        <v>0</v>
      </c>
      <c r="Z91" s="1" t="s">
        <v>81</v>
      </c>
      <c r="AH91" s="1">
        <v>0</v>
      </c>
      <c r="AI91" s="1">
        <v>5793</v>
      </c>
      <c r="AJ91" s="3">
        <v>42986</v>
      </c>
      <c r="AK91" s="1" t="s">
        <v>82</v>
      </c>
      <c r="AO91" s="1">
        <v>5793</v>
      </c>
      <c r="AP91" s="3">
        <v>43076</v>
      </c>
      <c r="AQ91" s="1" t="s">
        <v>82</v>
      </c>
      <c r="AS91" s="1">
        <v>0</v>
      </c>
      <c r="AV91" s="1">
        <v>91</v>
      </c>
      <c r="AY91" s="1">
        <v>11.97</v>
      </c>
      <c r="AZ91" s="1">
        <v>0</v>
      </c>
      <c r="BB91" s="1">
        <v>11.97</v>
      </c>
      <c r="BE91" s="1">
        <v>29.89</v>
      </c>
      <c r="BF91" s="1">
        <v>0</v>
      </c>
      <c r="BG91" s="1">
        <v>29.89</v>
      </c>
      <c r="BJ91" s="1">
        <v>0</v>
      </c>
      <c r="BQ91" s="1">
        <v>0</v>
      </c>
      <c r="BR91" s="1">
        <v>41.86</v>
      </c>
      <c r="BS91" s="1">
        <v>41.86</v>
      </c>
      <c r="BV91" s="1">
        <v>0</v>
      </c>
    </row>
    <row r="92" spans="1:77" x14ac:dyDescent="0.25">
      <c r="A92" s="1">
        <v>4075210</v>
      </c>
      <c r="B92" s="1" t="s">
        <v>204</v>
      </c>
      <c r="C92" s="1" t="s">
        <v>205</v>
      </c>
      <c r="G92" s="1" t="s">
        <v>76</v>
      </c>
      <c r="H92" s="1" t="s">
        <v>202</v>
      </c>
      <c r="I92" s="2">
        <v>806342531780706</v>
      </c>
      <c r="J92" s="3">
        <v>43258</v>
      </c>
      <c r="K92" s="3">
        <v>43077</v>
      </c>
      <c r="L92" s="3">
        <v>43165</v>
      </c>
      <c r="M92" s="1" t="s">
        <v>78</v>
      </c>
      <c r="N92" s="1" t="s">
        <v>86</v>
      </c>
      <c r="O92" s="1" t="s">
        <v>86</v>
      </c>
      <c r="R92" s="1" t="s">
        <v>203</v>
      </c>
      <c r="S92" s="1" t="s">
        <v>81</v>
      </c>
      <c r="U92" s="1">
        <v>0</v>
      </c>
      <c r="V92" s="1" t="s">
        <v>81</v>
      </c>
      <c r="W92" s="1">
        <v>0</v>
      </c>
      <c r="Y92" s="1">
        <v>0</v>
      </c>
      <c r="Z92" s="1" t="s">
        <v>81</v>
      </c>
      <c r="AH92" s="1">
        <v>0</v>
      </c>
      <c r="AI92" s="1">
        <v>5793</v>
      </c>
      <c r="AJ92" s="3">
        <v>43076</v>
      </c>
      <c r="AK92" s="1" t="s">
        <v>82</v>
      </c>
      <c r="AO92" s="1">
        <v>5793</v>
      </c>
      <c r="AP92" s="3">
        <v>43165</v>
      </c>
      <c r="AQ92" s="1" t="s">
        <v>82</v>
      </c>
      <c r="AS92" s="1">
        <v>0</v>
      </c>
      <c r="AV92" s="1">
        <v>89</v>
      </c>
      <c r="AY92" s="1">
        <v>11.7</v>
      </c>
      <c r="AZ92" s="1">
        <v>0</v>
      </c>
      <c r="BB92" s="1">
        <v>11.7</v>
      </c>
      <c r="BE92" s="1">
        <v>29.24</v>
      </c>
      <c r="BF92" s="1">
        <v>0</v>
      </c>
      <c r="BG92" s="1">
        <v>29.24</v>
      </c>
      <c r="BJ92" s="1">
        <v>0</v>
      </c>
      <c r="BQ92" s="1">
        <v>0</v>
      </c>
      <c r="BR92" s="1">
        <v>40.94</v>
      </c>
      <c r="BS92" s="1">
        <v>40.94</v>
      </c>
      <c r="BV92" s="1">
        <v>0</v>
      </c>
    </row>
    <row r="93" spans="1:77" x14ac:dyDescent="0.25">
      <c r="A93" s="1">
        <v>4075210</v>
      </c>
      <c r="B93" s="1" t="s">
        <v>204</v>
      </c>
      <c r="C93" s="1" t="s">
        <v>205</v>
      </c>
      <c r="G93" s="1" t="s">
        <v>76</v>
      </c>
      <c r="H93" s="1" t="s">
        <v>202</v>
      </c>
      <c r="I93" s="2">
        <v>906604286380706</v>
      </c>
      <c r="J93" s="3">
        <v>43258</v>
      </c>
      <c r="K93" s="3">
        <v>43166</v>
      </c>
      <c r="L93" s="3">
        <v>43257</v>
      </c>
      <c r="M93" s="1" t="s">
        <v>78</v>
      </c>
      <c r="N93" s="1" t="s">
        <v>86</v>
      </c>
      <c r="O93" s="1" t="s">
        <v>86</v>
      </c>
      <c r="R93" s="1" t="s">
        <v>203</v>
      </c>
      <c r="S93" s="1" t="s">
        <v>81</v>
      </c>
      <c r="U93" s="1">
        <v>0</v>
      </c>
      <c r="V93" s="1" t="s">
        <v>81</v>
      </c>
      <c r="W93" s="1">
        <v>0</v>
      </c>
      <c r="Y93" s="1">
        <v>0</v>
      </c>
      <c r="Z93" s="1" t="s">
        <v>81</v>
      </c>
      <c r="AH93" s="1">
        <v>0</v>
      </c>
      <c r="AI93" s="1">
        <v>5793</v>
      </c>
      <c r="AJ93" s="3">
        <v>43165</v>
      </c>
      <c r="AK93" s="1" t="s">
        <v>82</v>
      </c>
      <c r="AL93" s="1">
        <v>5793</v>
      </c>
      <c r="AM93" s="3">
        <v>43255</v>
      </c>
      <c r="AN93" s="1" t="s">
        <v>101</v>
      </c>
      <c r="AO93" s="1">
        <v>5793</v>
      </c>
      <c r="AP93" s="3">
        <v>43257</v>
      </c>
      <c r="AQ93" s="1" t="s">
        <v>82</v>
      </c>
      <c r="AS93" s="1">
        <v>0</v>
      </c>
      <c r="AV93" s="1">
        <v>92</v>
      </c>
      <c r="AY93" s="1">
        <v>12.1</v>
      </c>
      <c r="AZ93" s="1">
        <v>0</v>
      </c>
      <c r="BB93" s="1">
        <v>12.1</v>
      </c>
      <c r="BE93" s="1">
        <v>30.6</v>
      </c>
      <c r="BF93" s="1">
        <v>0</v>
      </c>
      <c r="BG93" s="1">
        <v>30.6</v>
      </c>
      <c r="BJ93" s="1">
        <v>0</v>
      </c>
      <c r="BQ93" s="1">
        <v>0</v>
      </c>
      <c r="BR93" s="1">
        <v>42.7</v>
      </c>
      <c r="BS93" s="1">
        <v>42.7</v>
      </c>
      <c r="BV93" s="1">
        <v>0</v>
      </c>
    </row>
    <row r="94" spans="1:77" x14ac:dyDescent="0.25">
      <c r="A94" s="1">
        <v>4136210</v>
      </c>
      <c r="B94" s="1" t="s">
        <v>206</v>
      </c>
      <c r="C94" s="1" t="s">
        <v>207</v>
      </c>
      <c r="G94" s="1" t="s">
        <v>76</v>
      </c>
      <c r="H94" s="1" t="s">
        <v>208</v>
      </c>
      <c r="I94" s="2">
        <v>906593177680626</v>
      </c>
      <c r="J94" s="3">
        <v>43277</v>
      </c>
      <c r="K94" s="3">
        <v>43166</v>
      </c>
      <c r="L94" s="3">
        <v>43257</v>
      </c>
      <c r="M94" s="1" t="s">
        <v>78</v>
      </c>
      <c r="N94" s="1" t="s">
        <v>86</v>
      </c>
      <c r="O94" s="1" t="s">
        <v>86</v>
      </c>
      <c r="R94" s="1" t="s">
        <v>209</v>
      </c>
      <c r="S94" s="1" t="s">
        <v>81</v>
      </c>
      <c r="U94" s="1">
        <v>0</v>
      </c>
      <c r="V94" s="1" t="s">
        <v>81</v>
      </c>
      <c r="W94" s="1">
        <v>75</v>
      </c>
      <c r="Y94" s="1">
        <v>0</v>
      </c>
      <c r="Z94" s="1" t="s">
        <v>81</v>
      </c>
      <c r="AH94" s="1">
        <v>0</v>
      </c>
      <c r="AI94" s="1">
        <v>19</v>
      </c>
      <c r="AJ94" s="3">
        <v>43166</v>
      </c>
      <c r="AK94" s="1" t="s">
        <v>82</v>
      </c>
      <c r="AO94" s="1">
        <v>22</v>
      </c>
      <c r="AP94" s="3">
        <v>43257</v>
      </c>
      <c r="AQ94" s="1" t="s">
        <v>82</v>
      </c>
      <c r="AR94" s="1">
        <v>3</v>
      </c>
      <c r="AS94" s="1">
        <v>2</v>
      </c>
      <c r="AU94" s="1">
        <v>2.7</v>
      </c>
      <c r="AV94" s="1">
        <v>92</v>
      </c>
      <c r="AX94" s="1">
        <f>+AY94/AV94*25</f>
        <v>3.2880434782608692</v>
      </c>
      <c r="AY94" s="1">
        <v>12.1</v>
      </c>
      <c r="AZ94" s="1">
        <v>4.05</v>
      </c>
      <c r="BB94" s="1">
        <v>16.149999999999999</v>
      </c>
      <c r="BD94" s="1">
        <f>+BE94/AV94*25</f>
        <v>5.8695652173913047</v>
      </c>
      <c r="BE94" s="1">
        <v>21.6</v>
      </c>
      <c r="BF94" s="1">
        <v>4.37</v>
      </c>
      <c r="BG94" s="1">
        <v>25.97</v>
      </c>
      <c r="BJ94" s="1">
        <v>0</v>
      </c>
      <c r="BQ94" s="1">
        <v>0</v>
      </c>
      <c r="BR94" s="1">
        <v>42.12</v>
      </c>
      <c r="BS94" s="1">
        <v>42.12</v>
      </c>
      <c r="BV94" s="1">
        <v>0</v>
      </c>
      <c r="BX94" s="1">
        <v>30.17</v>
      </c>
      <c r="BY94" s="1">
        <v>11.94</v>
      </c>
    </row>
    <row r="95" spans="1:77" x14ac:dyDescent="0.25">
      <c r="A95" s="1">
        <v>4138982</v>
      </c>
      <c r="B95" s="1" t="s">
        <v>210</v>
      </c>
      <c r="C95" s="1" t="s">
        <v>211</v>
      </c>
      <c r="G95" s="1" t="s">
        <v>76</v>
      </c>
      <c r="H95" s="1" t="s">
        <v>212</v>
      </c>
      <c r="I95" s="2">
        <v>906602075080706</v>
      </c>
      <c r="J95" s="3">
        <v>43258</v>
      </c>
      <c r="K95" s="3">
        <v>43166</v>
      </c>
      <c r="L95" s="3">
        <v>43257</v>
      </c>
      <c r="M95" s="1" t="s">
        <v>78</v>
      </c>
      <c r="N95" s="1" t="s">
        <v>86</v>
      </c>
      <c r="O95" s="1" t="s">
        <v>86</v>
      </c>
      <c r="R95" s="1" t="s">
        <v>213</v>
      </c>
      <c r="S95" s="1" t="s">
        <v>81</v>
      </c>
      <c r="U95" s="1">
        <v>0</v>
      </c>
      <c r="V95" s="1" t="s">
        <v>81</v>
      </c>
      <c r="W95" s="1">
        <v>0</v>
      </c>
      <c r="Y95" s="1">
        <v>0</v>
      </c>
      <c r="Z95" s="1" t="s">
        <v>81</v>
      </c>
      <c r="AH95" s="1">
        <v>0</v>
      </c>
      <c r="AI95" s="1">
        <v>332</v>
      </c>
      <c r="AJ95" s="3">
        <v>43166</v>
      </c>
      <c r="AK95" s="1" t="s">
        <v>82</v>
      </c>
      <c r="AO95" s="1">
        <v>364</v>
      </c>
      <c r="AP95" s="3">
        <v>43257</v>
      </c>
      <c r="AQ95" s="1" t="s">
        <v>82</v>
      </c>
      <c r="AR95" s="1">
        <v>32</v>
      </c>
      <c r="AS95" s="1">
        <v>24</v>
      </c>
      <c r="AT95" s="1">
        <v>8</v>
      </c>
      <c r="AU95" s="1">
        <v>28.8</v>
      </c>
      <c r="AV95" s="1">
        <v>92</v>
      </c>
      <c r="AX95" s="1">
        <f>+AY95/AV95*25</f>
        <v>3.2880434782608692</v>
      </c>
      <c r="AY95" s="1">
        <v>12.1</v>
      </c>
      <c r="AZ95" s="1">
        <v>43.26</v>
      </c>
      <c r="BB95" s="1">
        <v>55.36</v>
      </c>
      <c r="BD95" s="1">
        <f>+BE95/AV95*25</f>
        <v>8.3152173913043477</v>
      </c>
      <c r="BE95" s="1">
        <v>30.6</v>
      </c>
      <c r="BF95" s="1">
        <v>46.62</v>
      </c>
      <c r="BG95" s="1">
        <v>77.22</v>
      </c>
      <c r="BJ95" s="1">
        <v>0</v>
      </c>
      <c r="BQ95" s="1">
        <v>0</v>
      </c>
      <c r="BR95" s="1">
        <v>132.58000000000001</v>
      </c>
      <c r="BS95" s="1">
        <v>132.58000000000001</v>
      </c>
      <c r="BV95" s="1">
        <v>0</v>
      </c>
      <c r="BX95" s="1">
        <v>98.8</v>
      </c>
      <c r="BY95" s="1">
        <v>33.81</v>
      </c>
    </row>
    <row r="96" spans="1:77" x14ac:dyDescent="0.25">
      <c r="A96" s="1">
        <v>4138991</v>
      </c>
      <c r="B96" s="1" t="s">
        <v>214</v>
      </c>
      <c r="C96" s="1" t="s">
        <v>215</v>
      </c>
      <c r="G96" s="1" t="s">
        <v>76</v>
      </c>
      <c r="H96" s="1" t="s">
        <v>216</v>
      </c>
      <c r="I96" s="2">
        <v>906611766780906</v>
      </c>
      <c r="J96" s="3">
        <v>43260</v>
      </c>
      <c r="K96" s="3">
        <v>43169</v>
      </c>
      <c r="L96" s="3">
        <v>43260</v>
      </c>
      <c r="M96" s="1" t="s">
        <v>78</v>
      </c>
      <c r="N96" s="1" t="s">
        <v>86</v>
      </c>
      <c r="O96" s="1" t="s">
        <v>86</v>
      </c>
      <c r="R96" s="1" t="s">
        <v>217</v>
      </c>
      <c r="S96" s="1" t="s">
        <v>81</v>
      </c>
      <c r="U96" s="1">
        <v>0</v>
      </c>
      <c r="V96" s="1" t="s">
        <v>81</v>
      </c>
      <c r="W96" s="1">
        <v>625</v>
      </c>
      <c r="Y96" s="1">
        <v>0</v>
      </c>
      <c r="Z96" s="1" t="s">
        <v>81</v>
      </c>
      <c r="AH96" s="1">
        <v>0</v>
      </c>
      <c r="AI96" s="1">
        <v>4168</v>
      </c>
      <c r="AJ96" s="3">
        <v>43169</v>
      </c>
      <c r="AK96" s="1" t="s">
        <v>82</v>
      </c>
      <c r="AO96" s="1">
        <v>4200</v>
      </c>
      <c r="AP96" s="3">
        <v>43260</v>
      </c>
      <c r="AQ96" s="1" t="s">
        <v>82</v>
      </c>
      <c r="AR96" s="1">
        <v>32</v>
      </c>
      <c r="AS96" s="1">
        <v>-25</v>
      </c>
      <c r="AU96" s="1">
        <v>28.8</v>
      </c>
      <c r="AV96" s="1">
        <v>92</v>
      </c>
      <c r="AX96" s="1">
        <f>+AY96/AV96*70</f>
        <v>9.2065217391304337</v>
      </c>
      <c r="AY96" s="1">
        <v>12.1</v>
      </c>
      <c r="AZ96" s="1">
        <v>43.28</v>
      </c>
      <c r="BB96" s="1">
        <v>55.38</v>
      </c>
      <c r="BD96" s="1">
        <f>+BE96/AV96*70</f>
        <v>23.305434782608696</v>
      </c>
      <c r="BE96" s="1">
        <v>30.63</v>
      </c>
      <c r="BF96" s="1">
        <v>46.66</v>
      </c>
      <c r="BG96" s="1">
        <v>77.290000000000006</v>
      </c>
      <c r="BJ96" s="1">
        <v>0</v>
      </c>
      <c r="BQ96" s="1">
        <v>0</v>
      </c>
      <c r="BR96" s="1">
        <v>132.66999999999999</v>
      </c>
      <c r="BS96" s="1">
        <v>132.66999999999999</v>
      </c>
      <c r="BV96" s="1">
        <v>0</v>
      </c>
    </row>
    <row r="97" spans="1:77" x14ac:dyDescent="0.25">
      <c r="A97" s="1">
        <v>4139010</v>
      </c>
      <c r="B97" s="1" t="s">
        <v>218</v>
      </c>
      <c r="G97" s="1" t="s">
        <v>76</v>
      </c>
      <c r="H97" s="1" t="s">
        <v>219</v>
      </c>
      <c r="I97" s="2">
        <v>906633519680619</v>
      </c>
      <c r="J97" s="3">
        <v>43270</v>
      </c>
      <c r="K97" s="3">
        <v>43181</v>
      </c>
      <c r="L97" s="3">
        <v>43269</v>
      </c>
      <c r="M97" s="1" t="s">
        <v>78</v>
      </c>
      <c r="N97" s="1" t="s">
        <v>86</v>
      </c>
      <c r="R97" s="1" t="s">
        <v>220</v>
      </c>
      <c r="S97" s="1" t="s">
        <v>81</v>
      </c>
      <c r="U97" s="1">
        <v>0</v>
      </c>
      <c r="V97" s="1" t="s">
        <v>81</v>
      </c>
      <c r="W97" s="1">
        <v>0</v>
      </c>
      <c r="Y97" s="1">
        <v>0</v>
      </c>
      <c r="Z97" s="1" t="s">
        <v>81</v>
      </c>
      <c r="AH97" s="1">
        <v>0</v>
      </c>
      <c r="AI97" s="1">
        <v>60260</v>
      </c>
      <c r="AJ97" s="3">
        <v>43180</v>
      </c>
      <c r="AK97" s="1" t="s">
        <v>82</v>
      </c>
      <c r="AO97" s="1">
        <v>60292</v>
      </c>
      <c r="AP97" s="3">
        <v>43269</v>
      </c>
      <c r="AQ97" s="1" t="s">
        <v>82</v>
      </c>
      <c r="AR97" s="1">
        <v>32</v>
      </c>
      <c r="AS97" s="1">
        <v>-28</v>
      </c>
      <c r="AV97" s="1">
        <v>89</v>
      </c>
      <c r="AX97" s="1">
        <f>+AY97/AV97*10</f>
        <v>1.3157303370786519</v>
      </c>
      <c r="AY97" s="1">
        <v>11.71</v>
      </c>
      <c r="AZ97" s="1">
        <v>43.3</v>
      </c>
      <c r="BB97" s="1">
        <v>55.01</v>
      </c>
      <c r="BD97" s="1">
        <f t="shared" ref="BD97" si="0">+BE97/AV97*70</f>
        <v>0</v>
      </c>
      <c r="BG97" s="1">
        <v>0</v>
      </c>
      <c r="BJ97" s="1">
        <v>0</v>
      </c>
      <c r="BQ97" s="1">
        <v>0</v>
      </c>
      <c r="BR97" s="1">
        <v>55.01</v>
      </c>
      <c r="BS97" s="1">
        <v>55.01</v>
      </c>
      <c r="BV97" s="1">
        <v>0</v>
      </c>
      <c r="BX97" s="1">
        <v>48.3</v>
      </c>
      <c r="BY97" s="1">
        <v>15.91</v>
      </c>
    </row>
    <row r="98" spans="1:77" x14ac:dyDescent="0.25">
      <c r="A98" s="1">
        <v>4139039</v>
      </c>
      <c r="B98" s="1" t="s">
        <v>221</v>
      </c>
      <c r="C98" s="1" t="s">
        <v>222</v>
      </c>
      <c r="G98" s="1" t="s">
        <v>76</v>
      </c>
      <c r="H98" s="1" t="s">
        <v>223</v>
      </c>
      <c r="I98" s="2">
        <v>906631809080619</v>
      </c>
      <c r="J98" s="3">
        <v>43270</v>
      </c>
      <c r="K98" s="3">
        <v>43181</v>
      </c>
      <c r="L98" s="3">
        <v>43269</v>
      </c>
      <c r="M98" s="1" t="s">
        <v>78</v>
      </c>
      <c r="N98" s="1" t="s">
        <v>86</v>
      </c>
      <c r="O98" s="1" t="s">
        <v>86</v>
      </c>
      <c r="R98" s="1" t="s">
        <v>224</v>
      </c>
      <c r="S98" s="1" t="s">
        <v>81</v>
      </c>
      <c r="U98" s="1">
        <v>0</v>
      </c>
      <c r="V98" s="1" t="s">
        <v>81</v>
      </c>
      <c r="W98" s="1">
        <v>0</v>
      </c>
      <c r="Y98" s="1">
        <v>0</v>
      </c>
      <c r="Z98" s="1" t="s">
        <v>81</v>
      </c>
      <c r="AH98" s="1">
        <v>0</v>
      </c>
      <c r="AI98" s="1">
        <v>3682</v>
      </c>
      <c r="AJ98" s="3">
        <v>43180</v>
      </c>
      <c r="AK98" s="1" t="s">
        <v>82</v>
      </c>
      <c r="AO98" s="1">
        <v>3714</v>
      </c>
      <c r="AP98" s="3">
        <v>43269</v>
      </c>
      <c r="AQ98" s="1" t="s">
        <v>82</v>
      </c>
      <c r="AR98" s="1">
        <v>32</v>
      </c>
      <c r="AS98" s="1">
        <v>-28</v>
      </c>
      <c r="AU98" s="1">
        <v>28.8</v>
      </c>
      <c r="AV98" s="1">
        <v>89</v>
      </c>
      <c r="AX98" s="1">
        <f>+AY98/AV98*10</f>
        <v>1.3157303370786519</v>
      </c>
      <c r="AY98" s="1">
        <v>11.71</v>
      </c>
      <c r="AZ98" s="1">
        <v>43.3</v>
      </c>
      <c r="BB98" s="1">
        <v>55.01</v>
      </c>
      <c r="BD98" s="1">
        <f>+BE98/AV98*79</f>
        <v>26.354044943820224</v>
      </c>
      <c r="BE98" s="1">
        <v>29.69</v>
      </c>
      <c r="BF98" s="1">
        <v>46.82</v>
      </c>
      <c r="BG98" s="1">
        <v>76.510000000000005</v>
      </c>
      <c r="BJ98" s="1">
        <v>0</v>
      </c>
      <c r="BQ98" s="1">
        <v>0</v>
      </c>
      <c r="BR98" s="1">
        <v>131.52000000000001</v>
      </c>
      <c r="BS98" s="1">
        <v>131.52000000000001</v>
      </c>
      <c r="BV98" s="1">
        <v>0</v>
      </c>
      <c r="BX98" s="1">
        <v>115.74</v>
      </c>
      <c r="BY98" s="1">
        <v>15.76</v>
      </c>
    </row>
    <row r="99" spans="1:77" x14ac:dyDescent="0.25">
      <c r="A99" s="1">
        <v>4139048</v>
      </c>
      <c r="B99" s="1" t="s">
        <v>225</v>
      </c>
      <c r="C99" s="1" t="s">
        <v>226</v>
      </c>
      <c r="G99" s="1" t="s">
        <v>76</v>
      </c>
      <c r="H99" s="1" t="s">
        <v>223</v>
      </c>
      <c r="I99" s="2">
        <v>906635422080619</v>
      </c>
      <c r="J99" s="3">
        <v>43270</v>
      </c>
      <c r="K99" s="3">
        <v>43181</v>
      </c>
      <c r="L99" s="3">
        <v>43269</v>
      </c>
      <c r="M99" s="1" t="s">
        <v>78</v>
      </c>
      <c r="N99" s="1" t="s">
        <v>86</v>
      </c>
      <c r="O99" s="1" t="s">
        <v>86</v>
      </c>
      <c r="R99" s="1" t="s">
        <v>227</v>
      </c>
      <c r="S99" s="1" t="s">
        <v>81</v>
      </c>
      <c r="U99" s="1">
        <v>0</v>
      </c>
      <c r="V99" s="1" t="s">
        <v>81</v>
      </c>
      <c r="W99" s="1">
        <v>0</v>
      </c>
      <c r="Y99" s="1">
        <v>0</v>
      </c>
      <c r="Z99" s="1" t="s">
        <v>81</v>
      </c>
      <c r="AH99" s="1">
        <v>0</v>
      </c>
      <c r="AI99" s="1">
        <v>1395</v>
      </c>
      <c r="AJ99" s="3">
        <v>43180</v>
      </c>
      <c r="AK99" s="1" t="s">
        <v>82</v>
      </c>
      <c r="AO99" s="1">
        <v>1399</v>
      </c>
      <c r="AP99" s="3">
        <v>43269</v>
      </c>
      <c r="AQ99" s="1" t="s">
        <v>82</v>
      </c>
      <c r="AR99" s="1">
        <v>4</v>
      </c>
      <c r="AS99" s="1">
        <v>4</v>
      </c>
      <c r="AU99" s="1">
        <v>3.6</v>
      </c>
      <c r="AV99" s="1">
        <v>89</v>
      </c>
      <c r="AX99" s="1">
        <f>+AY99/AV99*79</f>
        <v>10.394269662921349</v>
      </c>
      <c r="AY99" s="1">
        <v>11.71</v>
      </c>
      <c r="AZ99" s="1">
        <v>5.42</v>
      </c>
      <c r="BB99" s="1">
        <v>17.13</v>
      </c>
      <c r="BE99" s="1">
        <v>29.69</v>
      </c>
      <c r="BF99" s="1">
        <v>5.86</v>
      </c>
      <c r="BG99" s="1">
        <v>35.549999999999997</v>
      </c>
      <c r="BJ99" s="1">
        <v>0</v>
      </c>
      <c r="BQ99" s="1">
        <v>0</v>
      </c>
      <c r="BR99" s="1">
        <v>52.68</v>
      </c>
      <c r="BS99" s="1">
        <v>52.68</v>
      </c>
      <c r="BV99" s="1">
        <v>0</v>
      </c>
    </row>
    <row r="100" spans="1:77" x14ac:dyDescent="0.25">
      <c r="A100" s="1">
        <v>4139084</v>
      </c>
      <c r="B100" s="1" t="s">
        <v>228</v>
      </c>
      <c r="C100" s="1" t="s">
        <v>229</v>
      </c>
      <c r="G100" s="1" t="s">
        <v>76</v>
      </c>
      <c r="H100" s="1" t="s">
        <v>230</v>
      </c>
      <c r="I100" s="2">
        <v>906594184480706</v>
      </c>
      <c r="J100" s="3">
        <v>43258</v>
      </c>
      <c r="K100" s="3">
        <v>43169</v>
      </c>
      <c r="L100" s="3">
        <v>43257</v>
      </c>
      <c r="M100" s="1" t="s">
        <v>78</v>
      </c>
      <c r="N100" s="1" t="s">
        <v>86</v>
      </c>
      <c r="O100" s="1" t="s">
        <v>86</v>
      </c>
      <c r="R100" s="1" t="s">
        <v>231</v>
      </c>
      <c r="S100" s="1" t="s">
        <v>81</v>
      </c>
      <c r="U100" s="1">
        <v>0</v>
      </c>
      <c r="V100" s="1" t="s">
        <v>81</v>
      </c>
      <c r="W100" s="1">
        <v>588</v>
      </c>
      <c r="Y100" s="1">
        <v>0</v>
      </c>
      <c r="Z100" s="1" t="s">
        <v>81</v>
      </c>
      <c r="AH100" s="1">
        <v>0</v>
      </c>
      <c r="AI100" s="1">
        <v>468</v>
      </c>
      <c r="AJ100" s="3">
        <v>43169</v>
      </c>
      <c r="AK100" s="1" t="s">
        <v>82</v>
      </c>
      <c r="AL100" s="1">
        <v>469</v>
      </c>
      <c r="AM100" s="3">
        <v>43242</v>
      </c>
      <c r="AN100" s="1" t="s">
        <v>101</v>
      </c>
      <c r="AO100" s="1">
        <v>469</v>
      </c>
      <c r="AP100" s="3">
        <v>43257</v>
      </c>
      <c r="AQ100" s="1" t="s">
        <v>82</v>
      </c>
      <c r="AR100" s="1">
        <v>1</v>
      </c>
      <c r="AS100" s="1">
        <v>1</v>
      </c>
      <c r="AU100" s="1">
        <v>0.9</v>
      </c>
      <c r="AV100" s="1">
        <v>89</v>
      </c>
      <c r="AY100" s="1">
        <v>11.7</v>
      </c>
      <c r="AZ100" s="1">
        <v>1.36</v>
      </c>
      <c r="BB100" s="1">
        <v>13.06</v>
      </c>
      <c r="BE100" s="1">
        <v>29.62</v>
      </c>
      <c r="BF100" s="1">
        <v>1.46</v>
      </c>
      <c r="BG100" s="1">
        <v>31.08</v>
      </c>
      <c r="BJ100" s="1">
        <v>0</v>
      </c>
      <c r="BQ100" s="1">
        <v>0</v>
      </c>
      <c r="BR100" s="1">
        <v>44.14</v>
      </c>
      <c r="BS100" s="1">
        <v>44.14</v>
      </c>
      <c r="BV100" s="1">
        <v>0</v>
      </c>
    </row>
  </sheetData>
  <autoFilter ref="A1:BV100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BackingSheet-20180701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Jennie Rogers  (Engie)</dc:creator>
  <cp:lastModifiedBy>Jennie Rogers  (Engie)</cp:lastModifiedBy>
  <dcterms:created xsi:type="dcterms:W3CDTF">2018-07-16T08:43:30Z</dcterms:created>
  <dcterms:modified xsi:type="dcterms:W3CDTF">2019-07-17T11:15:11Z</dcterms:modified>
</cp:coreProperties>
</file>