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" yWindow="-30" windowWidth="21075" windowHeight="10050"/>
  </bookViews>
  <sheets>
    <sheet name="May Consumption CSV" sheetId="1" r:id="rId1"/>
    <sheet name="Sheet1" sheetId="2" r:id="rId2"/>
    <sheet name="Sheet2" sheetId="3" r:id="rId3"/>
  </sheets>
  <definedNames>
    <definedName name="_xlnm._FilterDatabase" localSheetId="0" hidden="1">'May Consumption CSV'!$A$1:$BX$104</definedName>
  </definedNames>
  <calcPr calcId="145621"/>
</workbook>
</file>

<file path=xl/calcChain.xml><?xml version="1.0" encoding="utf-8"?>
<calcChain xmlns="http://schemas.openxmlformats.org/spreadsheetml/2006/main">
  <c r="AX86" i="1" l="1"/>
  <c r="BD83" i="1"/>
  <c r="AX83" i="1"/>
  <c r="BD72" i="1"/>
  <c r="AX72" i="1"/>
  <c r="BD71" i="1"/>
  <c r="AX71" i="1"/>
  <c r="AX60" i="1" l="1"/>
  <c r="BD81" i="1" l="1"/>
  <c r="AX81" i="1"/>
  <c r="BD69" i="1" l="1"/>
  <c r="AX69" i="1"/>
  <c r="BD63" i="1"/>
  <c r="AX63" i="1"/>
  <c r="BD52" i="1"/>
  <c r="AX52" i="1"/>
  <c r="BD51" i="1"/>
  <c r="AX51" i="1"/>
  <c r="BD75" i="1"/>
  <c r="AX75" i="1"/>
  <c r="BD87" i="1"/>
  <c r="AX87" i="1"/>
  <c r="AX88" i="1"/>
  <c r="BD68" i="1"/>
  <c r="AX68" i="1"/>
  <c r="BD94" i="1"/>
  <c r="AX94" i="1"/>
  <c r="BD74" i="1"/>
  <c r="AX74" i="1"/>
  <c r="BD65" i="1"/>
  <c r="AX65" i="1"/>
  <c r="BD98" i="1"/>
  <c r="AX98" i="1"/>
  <c r="AX91" i="1"/>
  <c r="BD90" i="1"/>
  <c r="AX90" i="1"/>
  <c r="BD97" i="1"/>
  <c r="AX97" i="1"/>
  <c r="AX36" i="1"/>
  <c r="BD103" i="1"/>
  <c r="AX103" i="1"/>
  <c r="BD67" i="1"/>
  <c r="AX67" i="1"/>
  <c r="BD82" i="1"/>
  <c r="AX82" i="1"/>
  <c r="BD95" i="1"/>
  <c r="AX95" i="1"/>
  <c r="BD64" i="1"/>
  <c r="AX64" i="1"/>
  <c r="BD73" i="1"/>
  <c r="AX73" i="1"/>
  <c r="BD85" i="1"/>
  <c r="AX85" i="1"/>
  <c r="Q15" i="2" l="1"/>
  <c r="Q14" i="2"/>
  <c r="F9" i="2"/>
  <c r="G9" i="2"/>
  <c r="AT89" i="1"/>
  <c r="I9" i="2"/>
  <c r="K9" i="2"/>
  <c r="L9" i="2"/>
  <c r="N9" i="2"/>
  <c r="O9" i="2"/>
  <c r="H9" i="2"/>
  <c r="AX61" i="1"/>
  <c r="BD61" i="1"/>
  <c r="Q9" i="2" l="1"/>
</calcChain>
</file>

<file path=xl/sharedStrings.xml><?xml version="1.0" encoding="utf-8"?>
<sst xmlns="http://schemas.openxmlformats.org/spreadsheetml/2006/main" count="1246" uniqueCount="317">
  <si>
    <t>Customer reference</t>
  </si>
  <si>
    <t>Water SPID</t>
  </si>
  <si>
    <t>Sewerage SPID</t>
  </si>
  <si>
    <t>DPID</t>
  </si>
  <si>
    <t>Live Rateable Value</t>
  </si>
  <si>
    <t>Customer site reference</t>
  </si>
  <si>
    <t>Site name</t>
  </si>
  <si>
    <t>Address</t>
  </si>
  <si>
    <t>Bill number</t>
  </si>
  <si>
    <t>Bill date</t>
  </si>
  <si>
    <t>From date</t>
  </si>
  <si>
    <t>To date</t>
  </si>
  <si>
    <t>Charge Type</t>
  </si>
  <si>
    <t>Water tariff</t>
  </si>
  <si>
    <t>Sewerage tariff</t>
  </si>
  <si>
    <t>Water chargeable meter size (mm)</t>
  </si>
  <si>
    <t>Sewerage chargeable meter size (mm)</t>
  </si>
  <si>
    <t>Meter serial number</t>
  </si>
  <si>
    <t>Meter exchange in bill period</t>
  </si>
  <si>
    <t>Meter size changed in bill period</t>
  </si>
  <si>
    <t>RTS %</t>
  </si>
  <si>
    <t>RTS % changed in bill period</t>
  </si>
  <si>
    <t>Rateable value</t>
  </si>
  <si>
    <t>RV changed in bill period</t>
  </si>
  <si>
    <t>MDD Volume m3</t>
  </si>
  <si>
    <t>MDD changed in bill period</t>
  </si>
  <si>
    <t>Chargeable volume (CDV x no. of days)</t>
  </si>
  <si>
    <t>sBODl</t>
  </si>
  <si>
    <t>TSSl</t>
  </si>
  <si>
    <t>Ot</t>
  </si>
  <si>
    <t>St</t>
  </si>
  <si>
    <t>TE standard strength process</t>
  </si>
  <si>
    <t>TE allowance</t>
  </si>
  <si>
    <t>TE actual volume discharged (ADV)</t>
  </si>
  <si>
    <t>Previous meter reading (m3)</t>
  </si>
  <si>
    <t>Date of previous reading</t>
  </si>
  <si>
    <t>Type of previous reading</t>
  </si>
  <si>
    <t>Actual meter reading this period (m3)</t>
  </si>
  <si>
    <t>Date of actual reading this period</t>
  </si>
  <si>
    <t>Type of actual reading this period</t>
  </si>
  <si>
    <t>Latest meter reading (m3)</t>
  </si>
  <si>
    <t>Date of latest meter reading</t>
  </si>
  <si>
    <t>Type of latest reading</t>
  </si>
  <si>
    <t>Water volume used (m3)</t>
  </si>
  <si>
    <t>Volume used year to date (m3)</t>
  </si>
  <si>
    <t>Sub-meter consumption (m3)</t>
  </si>
  <si>
    <t xml:space="preserve"> Sewerage volume</t>
  </si>
  <si>
    <t>Number of days billed</t>
  </si>
  <si>
    <t>Unmetered water fixed charge £</t>
  </si>
  <si>
    <t>Unmetered water variable charge £</t>
  </si>
  <si>
    <t>Metered water fixed charge £</t>
  </si>
  <si>
    <t>Metered water volumetric charge £</t>
  </si>
  <si>
    <t>MDD Charge £</t>
  </si>
  <si>
    <t>Total water charge £</t>
  </si>
  <si>
    <t>Unmetered sewerage fixed charge £</t>
  </si>
  <si>
    <t>Unmetered sewerage variable charge £</t>
  </si>
  <si>
    <t>Metered sewerage fixed charge £</t>
  </si>
  <si>
    <t>Metered sewerage volumetric charge £</t>
  </si>
  <si>
    <t>Total sewerage charge £</t>
  </si>
  <si>
    <t>Property drainage charge £</t>
  </si>
  <si>
    <t>Roads drainage charge £</t>
  </si>
  <si>
    <t>Total drainage charge £</t>
  </si>
  <si>
    <t>TE Fixed Charge £</t>
  </si>
  <si>
    <t>Total trade effluent availability charge £</t>
  </si>
  <si>
    <t>Total trade effluent operating charge £</t>
  </si>
  <si>
    <t>Adjustment £</t>
  </si>
  <si>
    <t>VAT adjustment £</t>
  </si>
  <si>
    <t>SI charges (excl. VAT) £</t>
  </si>
  <si>
    <t>VAT £</t>
  </si>
  <si>
    <t>Total charge £</t>
  </si>
  <si>
    <t>Total charge due £</t>
  </si>
  <si>
    <t>Withdrawn charge £</t>
  </si>
  <si>
    <t>Withdrawn VAT £</t>
  </si>
  <si>
    <t>Total withdrawn charge £</t>
  </si>
  <si>
    <t>3021442323W15</t>
  </si>
  <si>
    <t>3021442323S12</t>
  </si>
  <si>
    <t xml:space="preserve"> </t>
  </si>
  <si>
    <t xml:space="preserve">MERIDIAN SHOWGROUND MERIDIAN ROAD CLEETHORPES DN35 0AR  </t>
  </si>
  <si>
    <t>Metered Supply</t>
  </si>
  <si>
    <t>Anglian Area Streamline Orange</t>
  </si>
  <si>
    <t>17W707249B</t>
  </si>
  <si>
    <t>N</t>
  </si>
  <si>
    <t>Estimate</t>
  </si>
  <si>
    <t>3021394590W16</t>
  </si>
  <si>
    <t xml:space="preserve">STANDPIPE ADJ 31 PARK LANE CLEETHORPES DN35 0PB  </t>
  </si>
  <si>
    <t>Anglian Area Streamline Green</t>
  </si>
  <si>
    <t>03M135621J</t>
  </si>
  <si>
    <t>3020606322W19</t>
  </si>
  <si>
    <t>3020606322S16</t>
  </si>
  <si>
    <t xml:space="preserve">THE CEDARS EASTERN INWAY GRIMSBY DN34 5HH  </t>
  </si>
  <si>
    <t>14M257306F</t>
  </si>
  <si>
    <t>Cyclic</t>
  </si>
  <si>
    <t>3020606160W16</t>
  </si>
  <si>
    <t>3020606160S13</t>
  </si>
  <si>
    <t xml:space="preserve">CROMWELL ROAD GRIMSBY DN31 2BH   </t>
  </si>
  <si>
    <t>Anglian Area Streamline Blue</t>
  </si>
  <si>
    <t>12H761386S</t>
  </si>
  <si>
    <t>12M143905Q</t>
  </si>
  <si>
    <t>S01ACF04GYKA_</t>
  </si>
  <si>
    <t>Trade Effluent Operating</t>
  </si>
  <si>
    <t>Swimming Pool</t>
  </si>
  <si>
    <t>3020606098W17</t>
  </si>
  <si>
    <t>3020606098S14</t>
  </si>
  <si>
    <t xml:space="preserve">NUNSTHORPE BUSINESS UNITS WINCHESTER AVENUE GRIMSBY DN33 1PF  </t>
  </si>
  <si>
    <t>13A0337159</t>
  </si>
  <si>
    <t>3020605709W13</t>
  </si>
  <si>
    <t>3020605709S10</t>
  </si>
  <si>
    <t xml:space="preserve">THRUNSCOE CENTRE HIGHGATE CLEETHORPES DN35 8NX  </t>
  </si>
  <si>
    <t>3020576555W18</t>
  </si>
  <si>
    <t>3020576555S15</t>
  </si>
  <si>
    <t xml:space="preserve">LIBRARY &amp; PREMS TOWN HALL SQUARE GRIMSBY DN31 1HX  </t>
  </si>
  <si>
    <t>00A8130788</t>
  </si>
  <si>
    <t>3020576547W10</t>
  </si>
  <si>
    <t>3020576547S18</t>
  </si>
  <si>
    <t xml:space="preserve">MUNICIPAL OFFICES TOWN HALL SQUARE GRIMSBY DN31 1HU  </t>
  </si>
  <si>
    <t>3020576539W13</t>
  </si>
  <si>
    <t>3020576539S10</t>
  </si>
  <si>
    <t xml:space="preserve">REGISTRARS OFFICE TOWN HALL TOWN HALL SQUARE GRIMSBY DN31 1HX  </t>
  </si>
  <si>
    <t>12M5146542</t>
  </si>
  <si>
    <t>3020576520W16</t>
  </si>
  <si>
    <t>3020576520S13</t>
  </si>
  <si>
    <t xml:space="preserve">MUNICIPAL OFFICES ESTATES MAN. TOWN HALL SQUARE GRIMSBY DN31 1HU  </t>
  </si>
  <si>
    <t>99A817266V</t>
  </si>
  <si>
    <t>3020575966W14</t>
  </si>
  <si>
    <t>3020575966S11</t>
  </si>
  <si>
    <t xml:space="preserve">Garibaldi Street GRIMSBY DN32 7DU   </t>
  </si>
  <si>
    <t>00A000363J</t>
  </si>
  <si>
    <t>3021369731W12</t>
  </si>
  <si>
    <t>3021369731S1X</t>
  </si>
  <si>
    <t xml:space="preserve">SPORTS PAVILLION OFF DRURY LANE GREENLANDS NEW WALTHAM GRIMSBY DN36 4GU </t>
  </si>
  <si>
    <t>16W720738Y</t>
  </si>
  <si>
    <t>3021346448W17</t>
  </si>
  <si>
    <t>3021346448S14</t>
  </si>
  <si>
    <t xml:space="preserve">NEW TOILET BLOCK COUNTRY PARK PARK LANE CLEETHORPES DN35 0PD  </t>
  </si>
  <si>
    <t>14M283558W</t>
  </si>
  <si>
    <t>3021343570W16</t>
  </si>
  <si>
    <t xml:space="preserve">TRAFFIC ROUNDABOUT JCT KINGS ROAD NORTH SEA LANE CLEETHORPES DN36 4EP  </t>
  </si>
  <si>
    <t>94M218805B</t>
  </si>
  <si>
    <t>302134111XW1X</t>
  </si>
  <si>
    <t xml:space="preserve">HEWITTS CIRCUS ROUNDABOUT NORTH EAST LINCS CLEETHORPES DN36 4AH  </t>
  </si>
  <si>
    <t>93M0368713</t>
  </si>
  <si>
    <t>3020516315W18</t>
  </si>
  <si>
    <t>3020516315S15</t>
  </si>
  <si>
    <t xml:space="preserve">CLEE YOUTH CENTRE LADYSMITH ROAD GRIMSBY DN32 9SW  </t>
  </si>
  <si>
    <t>09A034635G</t>
  </si>
  <si>
    <t xml:space="preserve">WILLIAM MOLSON CENTRE KENT STREET GRIMSBY DN32 7DJ  </t>
  </si>
  <si>
    <t>3020516137W10</t>
  </si>
  <si>
    <t>3020516137S18</t>
  </si>
  <si>
    <t>Customer</t>
  </si>
  <si>
    <t xml:space="preserve">TRINITY ROAD CLEETHORPES DN35 8UN   </t>
  </si>
  <si>
    <t>17M082147P</t>
  </si>
  <si>
    <t>3020514932W19</t>
  </si>
  <si>
    <t>3020514932S16</t>
  </si>
  <si>
    <t>Y</t>
  </si>
  <si>
    <t>3020494486W14</t>
  </si>
  <si>
    <t>3020494486S11</t>
  </si>
  <si>
    <t xml:space="preserve">MULTI STOREY CAR PARK ABBEY WALK GRIMSBY DN37 0RX  </t>
  </si>
  <si>
    <t>302049432XW1X</t>
  </si>
  <si>
    <t>302049432XS17</t>
  </si>
  <si>
    <t xml:space="preserve">PUBLIC CONVENIENCE BOATING LAK PROMENADE CLEETHORPES DN35 0AG  </t>
  </si>
  <si>
    <t>92A060565</t>
  </si>
  <si>
    <t>3020493862W19</t>
  </si>
  <si>
    <t>3020493862S16</t>
  </si>
  <si>
    <t xml:space="preserve">Grant Street CLEETHORPES DN35 8AY   </t>
  </si>
  <si>
    <t>97A334505G</t>
  </si>
  <si>
    <t>3021305741W12</t>
  </si>
  <si>
    <t xml:space="preserve">AGRICULTURAL SUPPLY CLEETHORPE ROSEMARY WAY CLEETHORPES DN35 0SR  </t>
  </si>
  <si>
    <t>14M1319530</t>
  </si>
  <si>
    <t>3021305687W10</t>
  </si>
  <si>
    <t>3021305687S18</t>
  </si>
  <si>
    <t xml:space="preserve">NORTH EAST LINCS COUNCIL UNIT POPLAR ROAD BUSINESS UNITS CLEETHORPES DN35 8BH  </t>
  </si>
  <si>
    <t>14M257502H</t>
  </si>
  <si>
    <t>3021274269W13</t>
  </si>
  <si>
    <t xml:space="preserve">ALLOTMENTS WINCHESTER AVENUE GRIMSBY A1 1AA  </t>
  </si>
  <si>
    <t>99A8206137</t>
  </si>
  <si>
    <t>3021152686W14</t>
  </si>
  <si>
    <t>3021152686S11</t>
  </si>
  <si>
    <t xml:space="preserve">BARRETT RECREATION GROUND SCARTHO ROAD GRIMSBY DN33 2AE  </t>
  </si>
  <si>
    <t>13E6082580</t>
  </si>
  <si>
    <t>3021152643W15</t>
  </si>
  <si>
    <t>3021152643S12</t>
  </si>
  <si>
    <t xml:space="preserve">Cemetery Office Scartho Road GRIMSBY DN33  </t>
  </si>
  <si>
    <t>15N713304M</t>
  </si>
  <si>
    <t>3021152546W14</t>
  </si>
  <si>
    <t xml:space="preserve">PEOPLES PARK PARK LANE GRIMSBY DN32 0DR  </t>
  </si>
  <si>
    <t>3021152503W15</t>
  </si>
  <si>
    <t xml:space="preserve">PEOPLES PARK PARK DRIVE GRIMSBY A1 1AA  </t>
  </si>
  <si>
    <t>3021152457W10</t>
  </si>
  <si>
    <t>3021152457S18</t>
  </si>
  <si>
    <t xml:space="preserve">PEOPLES PARK WELHOLME ROAD GRIMSBY DN32 0DR  </t>
  </si>
  <si>
    <t>05M349811Z</t>
  </si>
  <si>
    <t>3021152341W12</t>
  </si>
  <si>
    <t>3021152341S1X</t>
  </si>
  <si>
    <t xml:space="preserve">TOWN HALL NORTH EAST LINCOLNSH TOWN HALL SQUARE GRIMSBY DN31 1HX  </t>
  </si>
  <si>
    <t>3021152325W18</t>
  </si>
  <si>
    <t xml:space="preserve">WEELSBY ROAD GRIMSBY DN32 9RU   </t>
  </si>
  <si>
    <t>99A809075T</t>
  </si>
  <si>
    <t>3021152317W10</t>
  </si>
  <si>
    <t xml:space="preserve">WEELSBY PARK WEELSBY ROAD GRIMSBY DN32 9SY  </t>
  </si>
  <si>
    <t>95A512092V</t>
  </si>
  <si>
    <t>302115221XW1X</t>
  </si>
  <si>
    <t xml:space="preserve">Hardy Recreation Ground Humberstone Road GRIMSBY DN32  </t>
  </si>
  <si>
    <t>13M293330B</t>
  </si>
  <si>
    <t>3021151922S16</t>
  </si>
  <si>
    <t>S01NCB33GCKA_</t>
  </si>
  <si>
    <t>Vehicle Wash (Auto)</t>
  </si>
  <si>
    <t xml:space="preserve">DOUGHTY ROAD GRIMSBY DN32 0LL DN32 0LL  </t>
  </si>
  <si>
    <t>17W729374X</t>
  </si>
  <si>
    <t>3021151922W19</t>
  </si>
  <si>
    <t>3021151469W13</t>
  </si>
  <si>
    <t>3021151469S10</t>
  </si>
  <si>
    <t xml:space="preserve">BRADLEY FOOTBALL DEVELOPMENT C BRADLEY ROAD GRIMSBY DN37 0AG  </t>
  </si>
  <si>
    <t>10W3001286</t>
  </si>
  <si>
    <t>3021151078W17</t>
  </si>
  <si>
    <t>3021151078S14</t>
  </si>
  <si>
    <t xml:space="preserve">TOILETS - ST PETERS AVENUE DE - LACEYS LANE CLEETHORPES DN35 8HF  </t>
  </si>
  <si>
    <t>3021150993W15</t>
  </si>
  <si>
    <t>3021150993S12</t>
  </si>
  <si>
    <t xml:space="preserve">KING GEORGE V PLAYING FIELD TAYLORS AVENUE CLEETHORPES DN35 0LH  </t>
  </si>
  <si>
    <t>99A817260P</t>
  </si>
  <si>
    <t xml:space="preserve">GARDENS &amp; FOUNTAINS KINGSWAY CLEETHORPES DN35 8QL  </t>
  </si>
  <si>
    <t>17M374726M</t>
  </si>
  <si>
    <t>3021150829W13</t>
  </si>
  <si>
    <t>3021150691W12</t>
  </si>
  <si>
    <t xml:space="preserve">LAKESIDE KINGS ROAD CLEETHORPES DN35 0AG  </t>
  </si>
  <si>
    <t>07M0264379</t>
  </si>
  <si>
    <t>3021150578W17</t>
  </si>
  <si>
    <t>3021150578S14</t>
  </si>
  <si>
    <t xml:space="preserve">SUSSEX RECREATION GROUND BRERETON AVENUE CLEETHORPES DN35 7TU  </t>
  </si>
  <si>
    <t>17M258682R</t>
  </si>
  <si>
    <t>302115056XW1X</t>
  </si>
  <si>
    <t>302115056XS17</t>
  </si>
  <si>
    <t xml:space="preserve">SUSSEX RECREATION GROUND BRERETON AVENUE CLEETHORPES DN35 8AA  </t>
  </si>
  <si>
    <t>12A0348078</t>
  </si>
  <si>
    <t>3021150543W15</t>
  </si>
  <si>
    <t>3021150543S12</t>
  </si>
  <si>
    <t xml:space="preserve">CONVENIENCES IN SIDNEY PARK BRERETON AVENUE CLEETHORPES DN35 7RG  </t>
  </si>
  <si>
    <t>06M055626F</t>
  </si>
  <si>
    <t>3021150527W10</t>
  </si>
  <si>
    <t>3021150527S18</t>
  </si>
  <si>
    <t xml:space="preserve">BRERETON AVENUE CLEETHORPES DN35 7RL   </t>
  </si>
  <si>
    <t>14M276020A</t>
  </si>
  <si>
    <t>3021150497W10</t>
  </si>
  <si>
    <t xml:space="preserve">DOLPHIN GARDENS ALEXANDRA ROAD CLEETHORPES DN35 8LE  </t>
  </si>
  <si>
    <t>15M171348D</t>
  </si>
  <si>
    <t>302115039XW1X</t>
  </si>
  <si>
    <t>302115039XS17</t>
  </si>
  <si>
    <t xml:space="preserve">CIVIC OFFICES NORTH EAST LINCO KNOLL STREET CLEETHORPES DN35 8LN  </t>
  </si>
  <si>
    <t>95A500283N</t>
  </si>
  <si>
    <t>3021150381W12</t>
  </si>
  <si>
    <t>3021150381S1X</t>
  </si>
  <si>
    <t>3021133479W13</t>
  </si>
  <si>
    <t>3021133479S10</t>
  </si>
  <si>
    <t>302113145XW1X</t>
  </si>
  <si>
    <t>302113145XS17</t>
  </si>
  <si>
    <t xml:space="preserve">UNIT 6 MOSS ROAD GRIMSBY DN32 0LW  </t>
  </si>
  <si>
    <t>00M1286449</t>
  </si>
  <si>
    <t>3021129722W19</t>
  </si>
  <si>
    <t xml:space="preserve">PADDLING POOL SUPPLY KINGS ROAD CLEETHORPES DN35 0AJ  </t>
  </si>
  <si>
    <t>09A067306T</t>
  </si>
  <si>
    <t>3021127401W12</t>
  </si>
  <si>
    <t>3021127401S1X</t>
  </si>
  <si>
    <t xml:space="preserve">King Edward Street Enterprise Centre GRIMSBY DN31 3JH  </t>
  </si>
  <si>
    <t>91P005691</t>
  </si>
  <si>
    <t>3021125832W19</t>
  </si>
  <si>
    <t xml:space="preserve">ALLOTMENTS SIDE OF 81 LESTRANGE STREET CLEETHORPES DN35 7HL  </t>
  </si>
  <si>
    <t>99A803206Z</t>
  </si>
  <si>
    <t>3020860598S14</t>
  </si>
  <si>
    <t>S01CLEEJACKA_</t>
  </si>
  <si>
    <t>3020860598W17</t>
  </si>
  <si>
    <t xml:space="preserve">CLEETHORPES LEISURE CENTRE KINGSWAY CLEETHORPES DN35 0BY  </t>
  </si>
  <si>
    <t>Anglian Area Profile</t>
  </si>
  <si>
    <t>12W727392O</t>
  </si>
  <si>
    <t>17767059-S01</t>
  </si>
  <si>
    <t>17767059-S02</t>
  </si>
  <si>
    <t>3020825911W12</t>
  </si>
  <si>
    <t>3020825911S1X</t>
  </si>
  <si>
    <t xml:space="preserve">WELHOLME GALLERIES WELHOLME ROAD GRIMSBY DN32 9LP  </t>
  </si>
  <si>
    <t>15M181664R</t>
  </si>
  <si>
    <t>3020876532W19</t>
  </si>
  <si>
    <t>3020876532S16</t>
  </si>
  <si>
    <t xml:space="preserve">UNIT 5 MOSS ROAD INDUSTRIAL ES MOSS ROAD GRIMSBY DN32 0LR  </t>
  </si>
  <si>
    <t>10F201928K</t>
  </si>
  <si>
    <t>3020576512W19</t>
  </si>
  <si>
    <t>3020576512S16</t>
  </si>
  <si>
    <t xml:space="preserve">Town Hall Square GRIMSBY DN32 0LP   </t>
  </si>
  <si>
    <t>14M2767908</t>
  </si>
  <si>
    <t>3021324886W14</t>
  </si>
  <si>
    <t>3021324886S11</t>
  </si>
  <si>
    <t xml:space="preserve">SUTCLIFFE AVENUE GRIMSBY DN33 1AN   </t>
  </si>
  <si>
    <t>15M253866Y</t>
  </si>
  <si>
    <t>3021152759W13</t>
  </si>
  <si>
    <t xml:space="preserve">ALLOTMENTS WEELSBY AVENUE GRIMSBY DN32 0AZ  </t>
  </si>
  <si>
    <t>00A800158R</t>
  </si>
  <si>
    <t>3200519851S1X</t>
  </si>
  <si>
    <t xml:space="preserve">Old Chapel St Peters Avenue Car Park CLEETHORPES DN37 9TZ </t>
  </si>
  <si>
    <t>Unmetered supply</t>
  </si>
  <si>
    <t>3200519835S15</t>
  </si>
  <si>
    <t xml:space="preserve">Car Park Craik Hill Avenue IMMINGHAM DN37 9TZ  </t>
  </si>
  <si>
    <t>3200519762S16</t>
  </si>
  <si>
    <t xml:space="preserve">VEHICLE PARK Grant Street Cleethorpes DN37 9TZ  </t>
  </si>
  <si>
    <t>3200519339S10</t>
  </si>
  <si>
    <t xml:space="preserve">CAR PARK Promenade CLEETHORPES DN37 9TZ  </t>
  </si>
  <si>
    <t>3200519681S1X</t>
  </si>
  <si>
    <t xml:space="preserve">Car Park Wellington Terrace GRIMSBY DN37 9TZ  </t>
  </si>
  <si>
    <t>3200519622S16</t>
  </si>
  <si>
    <t xml:space="preserve">Garibaldi Car Park Duncombe Street GRIMSBY DN37 9TZ  </t>
  </si>
  <si>
    <t>3200518774S19</t>
  </si>
  <si>
    <t xml:space="preserve">Car Park Burgess Street GRIMSBY DN31 1NX  </t>
  </si>
  <si>
    <t>Vol</t>
  </si>
  <si>
    <t>vol charge</t>
  </si>
  <si>
    <t xml:space="preserve">fixed </t>
  </si>
  <si>
    <t>sew vol</t>
  </si>
  <si>
    <t>sew vol char</t>
  </si>
  <si>
    <t>water seweareg</t>
  </si>
  <si>
    <t>total</t>
  </si>
  <si>
    <t>Sew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</si>
</sst>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33" borderId="0" xfId="0" applyFill="1"/>
    <xf numFmtId="0" fontId="0" fillId="34" borderId="0" xfId="0" applyFill="1"/>
    <xf numFmtId="0" fontId="18" fillId="33" borderId="0" xfId="0" applyFont="1" applyFill="1"/>
    <xf numFmtId="0" fontId="18" fillId="0" borderId="0" xfId="0" applyFont="1" applyFill="1"/>
    <xf numFmtId="14" fontId="18" fillId="0" borderId="0" xfId="0" applyNumberFormat="1" applyFont="1" applyFill="1"/>
    <xf numFmtId="2" fontId="0" fillId="33" borderId="0" xfId="0" applyNumberFormat="1" applyFill="1"/>
    <xf numFmtId="164" fontId="0" fillId="0" borderId="0" xfId="0" applyNumberFormat="1"/>
    <xf numFmtId="11" fontId="18" fillId="0" borderId="0" xfId="0" applyNumberFormat="1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05"/>
  <sheetViews>
    <sheetView tabSelected="1" workbookViewId="0">
      <selection activeCell="H11" sqref="H11"/>
    </sheetView>
  </sheetViews>
  <sheetFormatPr defaultRowHeight="12.75" x14ac:dyDescent="0.2"/>
  <cols>
    <col min="1" max="1" width="9.28515625" style="4" bestFit="1" customWidth="1"/>
    <col min="2" max="7" width="9.140625" style="4"/>
    <col min="8" max="8" width="72.7109375" style="4" bestFit="1" customWidth="1"/>
    <col min="9" max="9" width="11" style="4" bestFit="1" customWidth="1"/>
    <col min="10" max="10" width="10.85546875" style="4" bestFit="1" customWidth="1"/>
    <col min="11" max="12" width="10.42578125" style="4" bestFit="1" customWidth="1"/>
    <col min="13" max="17" width="9.140625" style="4"/>
    <col min="18" max="18" width="19.5703125" style="4" bestFit="1" customWidth="1"/>
    <col min="19" max="20" width="9.140625" style="4"/>
    <col min="21" max="21" width="9.28515625" style="4" bestFit="1" customWidth="1"/>
    <col min="22" max="22" width="9.140625" style="4"/>
    <col min="23" max="23" width="9.28515625" style="4" bestFit="1" customWidth="1"/>
    <col min="24" max="24" width="9.140625" style="4"/>
    <col min="25" max="25" width="9.28515625" style="4" bestFit="1" customWidth="1"/>
    <col min="26" max="29" width="9.140625" style="4"/>
    <col min="30" max="31" width="9.28515625" style="4" bestFit="1" customWidth="1"/>
    <col min="32" max="33" width="9.140625" style="4"/>
    <col min="34" max="35" width="9.28515625" style="4" bestFit="1" customWidth="1"/>
    <col min="36" max="36" width="10.42578125" style="4" bestFit="1" customWidth="1"/>
    <col min="37" max="37" width="9.140625" style="4"/>
    <col min="38" max="38" width="9.28515625" style="4" bestFit="1" customWidth="1"/>
    <col min="39" max="39" width="10.42578125" style="4" bestFit="1" customWidth="1"/>
    <col min="40" max="40" width="9.140625" style="4"/>
    <col min="41" max="41" width="9.28515625" style="4" bestFit="1" customWidth="1"/>
    <col min="42" max="42" width="10.42578125" style="4" bestFit="1" customWidth="1"/>
    <col min="43" max="43" width="9.140625" style="4"/>
    <col min="44" max="48" width="9.28515625" style="4" bestFit="1" customWidth="1"/>
    <col min="49" max="49" width="9.140625" style="4"/>
    <col min="50" max="59" width="9.28515625" style="4" bestFit="1" customWidth="1"/>
    <col min="60" max="61" width="9.140625" style="4"/>
    <col min="62" max="65" width="9.28515625" style="4" bestFit="1" customWidth="1"/>
    <col min="66" max="68" width="9.140625" style="4"/>
    <col min="69" max="74" width="9.28515625" style="4" bestFit="1" customWidth="1"/>
    <col min="75" max="16384" width="9.140625" style="4"/>
  </cols>
  <sheetData>
    <row r="1" spans="1:74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4" t="s">
        <v>48</v>
      </c>
      <c r="AX1" s="4" t="s">
        <v>49</v>
      </c>
      <c r="AY1" s="4" t="s">
        <v>50</v>
      </c>
      <c r="AZ1" s="4" t="s">
        <v>51</v>
      </c>
      <c r="BA1" s="4" t="s">
        <v>52</v>
      </c>
      <c r="BB1" s="4" t="s">
        <v>53</v>
      </c>
      <c r="BC1" s="4" t="s">
        <v>54</v>
      </c>
      <c r="BD1" s="4" t="s">
        <v>55</v>
      </c>
      <c r="BE1" s="4" t="s">
        <v>56</v>
      </c>
      <c r="BF1" s="4" t="s">
        <v>57</v>
      </c>
      <c r="BG1" s="4" t="s">
        <v>58</v>
      </c>
      <c r="BH1" s="4" t="s">
        <v>59</v>
      </c>
      <c r="BI1" s="4" t="s">
        <v>60</v>
      </c>
      <c r="BJ1" s="4" t="s">
        <v>61</v>
      </c>
      <c r="BK1" s="4" t="s">
        <v>62</v>
      </c>
      <c r="BL1" s="4" t="s">
        <v>63</v>
      </c>
      <c r="BM1" s="4" t="s">
        <v>64</v>
      </c>
      <c r="BN1" s="4" t="s">
        <v>65</v>
      </c>
      <c r="BO1" s="4" t="s">
        <v>66</v>
      </c>
      <c r="BP1" s="4" t="s">
        <v>67</v>
      </c>
      <c r="BQ1" s="4" t="s">
        <v>68</v>
      </c>
      <c r="BR1" s="4" t="s">
        <v>69</v>
      </c>
      <c r="BS1" s="4" t="s">
        <v>70</v>
      </c>
      <c r="BT1" s="4" t="s">
        <v>71</v>
      </c>
      <c r="BU1" s="4" t="s">
        <v>72</v>
      </c>
      <c r="BV1" s="4" t="s">
        <v>73</v>
      </c>
    </row>
    <row r="2" spans="1:74" x14ac:dyDescent="0.2">
      <c r="A2" s="4">
        <v>3016860</v>
      </c>
      <c r="G2" s="4" t="s">
        <v>76</v>
      </c>
      <c r="H2" s="4" t="s">
        <v>206</v>
      </c>
      <c r="I2" s="4">
        <v>8063217760</v>
      </c>
      <c r="J2" s="5">
        <v>43245</v>
      </c>
      <c r="K2" s="5">
        <v>43132</v>
      </c>
      <c r="L2" s="5">
        <v>43159</v>
      </c>
      <c r="M2" s="4" t="s">
        <v>78</v>
      </c>
      <c r="N2" s="4" t="s">
        <v>95</v>
      </c>
      <c r="O2" s="4" t="s">
        <v>85</v>
      </c>
      <c r="R2" s="4" t="s">
        <v>207</v>
      </c>
      <c r="U2" s="4">
        <v>0</v>
      </c>
      <c r="AH2" s="4">
        <v>0</v>
      </c>
      <c r="AI2" s="4">
        <v>6820</v>
      </c>
      <c r="AJ2" s="5">
        <v>43131</v>
      </c>
      <c r="AK2" s="4" t="s">
        <v>82</v>
      </c>
      <c r="AO2" s="4">
        <v>25</v>
      </c>
      <c r="AP2" s="5">
        <v>43159</v>
      </c>
      <c r="AQ2" s="4" t="s">
        <v>82</v>
      </c>
      <c r="AR2" s="4">
        <v>-100</v>
      </c>
      <c r="AU2" s="4">
        <v>-64.209999999999994</v>
      </c>
      <c r="AV2" s="4">
        <v>28</v>
      </c>
      <c r="AY2" s="4">
        <v>-46.33</v>
      </c>
      <c r="AZ2" s="4">
        <v>-113.84</v>
      </c>
      <c r="BB2" s="4">
        <v>-160.16999999999999</v>
      </c>
      <c r="BE2" s="4">
        <v>-9.1999999999999993</v>
      </c>
      <c r="BF2" s="4">
        <v>-101.97</v>
      </c>
      <c r="BG2" s="4">
        <v>-111.17</v>
      </c>
      <c r="BJ2" s="4">
        <v>0</v>
      </c>
      <c r="BQ2" s="4">
        <v>0</v>
      </c>
      <c r="BR2" s="4">
        <v>-271.33999999999997</v>
      </c>
      <c r="BS2" s="4">
        <v>-271.33999999999997</v>
      </c>
      <c r="BT2" s="4">
        <v>-271.33999999999997</v>
      </c>
      <c r="BU2" s="4">
        <v>0</v>
      </c>
      <c r="BV2" s="4">
        <v>-271.33999999999997</v>
      </c>
    </row>
    <row r="3" spans="1:74" x14ac:dyDescent="0.2">
      <c r="A3" s="4">
        <v>3016860</v>
      </c>
      <c r="G3" s="4" t="s">
        <v>76</v>
      </c>
      <c r="H3" s="4" t="s">
        <v>206</v>
      </c>
      <c r="I3" s="4">
        <v>9064080528</v>
      </c>
      <c r="J3" s="5">
        <v>43245</v>
      </c>
      <c r="K3" s="5">
        <v>43160</v>
      </c>
      <c r="L3" s="5">
        <v>43190</v>
      </c>
      <c r="M3" s="4" t="s">
        <v>78</v>
      </c>
      <c r="N3" s="4" t="s">
        <v>95</v>
      </c>
      <c r="O3" s="4" t="s">
        <v>85</v>
      </c>
      <c r="R3" s="4" t="s">
        <v>207</v>
      </c>
      <c r="U3" s="4">
        <v>0</v>
      </c>
      <c r="AH3" s="4">
        <v>0</v>
      </c>
      <c r="AI3" s="4">
        <v>25</v>
      </c>
      <c r="AJ3" s="5">
        <v>43159</v>
      </c>
      <c r="AK3" s="4" t="s">
        <v>82</v>
      </c>
      <c r="AO3" s="4">
        <v>25</v>
      </c>
      <c r="AP3" s="5">
        <v>43190</v>
      </c>
      <c r="AQ3" s="4" t="s">
        <v>82</v>
      </c>
      <c r="AU3" s="4">
        <v>-71.09</v>
      </c>
      <c r="AV3" s="4">
        <v>31</v>
      </c>
      <c r="AY3" s="4">
        <v>-51.3</v>
      </c>
      <c r="AZ3" s="4">
        <v>0</v>
      </c>
      <c r="BB3" s="4">
        <v>-51.3</v>
      </c>
      <c r="BE3" s="4">
        <v>-10.18</v>
      </c>
      <c r="BF3" s="4">
        <v>-112.89</v>
      </c>
      <c r="BG3" s="4">
        <v>-123.07</v>
      </c>
      <c r="BJ3" s="4">
        <v>0</v>
      </c>
      <c r="BQ3" s="4">
        <v>0</v>
      </c>
      <c r="BR3" s="4">
        <v>-174.37</v>
      </c>
      <c r="BS3" s="4">
        <v>-174.37</v>
      </c>
      <c r="BT3" s="4">
        <v>-174.37</v>
      </c>
      <c r="BU3" s="4">
        <v>0</v>
      </c>
      <c r="BV3" s="4">
        <v>-174.37</v>
      </c>
    </row>
    <row r="4" spans="1:74" x14ac:dyDescent="0.2">
      <c r="A4" s="4">
        <v>3016860</v>
      </c>
      <c r="G4" s="4" t="s">
        <v>76</v>
      </c>
      <c r="H4" s="4" t="s">
        <v>206</v>
      </c>
      <c r="I4" s="4">
        <v>9064897619</v>
      </c>
      <c r="J4" s="5">
        <v>43245</v>
      </c>
      <c r="K4" s="5">
        <v>43191</v>
      </c>
      <c r="L4" s="5">
        <v>43220</v>
      </c>
      <c r="M4" s="4" t="s">
        <v>78</v>
      </c>
      <c r="N4" s="4" t="s">
        <v>95</v>
      </c>
      <c r="O4" s="4" t="s">
        <v>85</v>
      </c>
      <c r="R4" s="4" t="s">
        <v>207</v>
      </c>
      <c r="U4" s="4">
        <v>0</v>
      </c>
      <c r="AH4" s="4">
        <v>0</v>
      </c>
      <c r="AI4" s="4">
        <v>25</v>
      </c>
      <c r="AJ4" s="5">
        <v>43190</v>
      </c>
      <c r="AK4" s="4" t="s">
        <v>82</v>
      </c>
      <c r="AO4" s="4">
        <v>25</v>
      </c>
      <c r="AP4" s="5">
        <v>43220</v>
      </c>
      <c r="AQ4" s="4" t="s">
        <v>82</v>
      </c>
      <c r="AU4" s="4">
        <v>-68.790000000000006</v>
      </c>
      <c r="AV4" s="4">
        <v>30</v>
      </c>
      <c r="AY4" s="4">
        <v>-51.78</v>
      </c>
      <c r="AZ4" s="4">
        <v>0</v>
      </c>
      <c r="BB4" s="4">
        <v>-51.78</v>
      </c>
      <c r="BE4" s="4">
        <v>-10.029999999999999</v>
      </c>
      <c r="BF4" s="4">
        <v>-112.15</v>
      </c>
      <c r="BG4" s="4">
        <v>-122.18</v>
      </c>
      <c r="BJ4" s="4">
        <v>0</v>
      </c>
      <c r="BQ4" s="4">
        <v>0</v>
      </c>
      <c r="BR4" s="4">
        <v>-173.96</v>
      </c>
      <c r="BS4" s="4">
        <v>-173.96</v>
      </c>
      <c r="BT4" s="4">
        <v>-173.96</v>
      </c>
      <c r="BU4" s="4">
        <v>0</v>
      </c>
      <c r="BV4" s="4">
        <v>-173.96</v>
      </c>
    </row>
    <row r="5" spans="1:74" x14ac:dyDescent="0.2">
      <c r="A5" s="4">
        <v>2571307</v>
      </c>
      <c r="G5" s="4" t="s">
        <v>76</v>
      </c>
      <c r="H5" s="4" t="s">
        <v>149</v>
      </c>
      <c r="I5" s="4">
        <v>8055775845</v>
      </c>
      <c r="J5" s="5">
        <v>43243</v>
      </c>
      <c r="K5" s="5">
        <v>42745</v>
      </c>
      <c r="L5" s="5">
        <v>42862</v>
      </c>
      <c r="M5" s="4" t="s">
        <v>78</v>
      </c>
      <c r="N5" s="4" t="s">
        <v>85</v>
      </c>
      <c r="O5" s="4" t="s">
        <v>85</v>
      </c>
      <c r="R5" s="4" t="s">
        <v>150</v>
      </c>
      <c r="U5" s="4">
        <v>90</v>
      </c>
      <c r="AH5" s="4">
        <v>0</v>
      </c>
      <c r="AI5" s="4">
        <v>6885</v>
      </c>
      <c r="AJ5" s="5">
        <v>42744</v>
      </c>
      <c r="AK5" s="4" t="s">
        <v>91</v>
      </c>
      <c r="AO5" s="4">
        <v>6911</v>
      </c>
      <c r="AP5" s="5">
        <v>42862</v>
      </c>
      <c r="AQ5" s="4" t="s">
        <v>82</v>
      </c>
      <c r="AR5" s="4">
        <v>-26</v>
      </c>
      <c r="AU5" s="4">
        <v>-23.4</v>
      </c>
      <c r="AV5" s="4">
        <v>118</v>
      </c>
      <c r="AY5" s="4">
        <v>-15.52</v>
      </c>
      <c r="AZ5" s="4">
        <v>-34.89</v>
      </c>
      <c r="BB5" s="4">
        <v>-50.41</v>
      </c>
      <c r="BE5" s="4">
        <v>-38.78</v>
      </c>
      <c r="BF5" s="4">
        <v>-36.799999999999997</v>
      </c>
      <c r="BG5" s="4">
        <v>-75.58</v>
      </c>
      <c r="BJ5" s="4">
        <v>0</v>
      </c>
      <c r="BQ5" s="4">
        <v>0</v>
      </c>
      <c r="BR5" s="4">
        <v>-125.99</v>
      </c>
      <c r="BS5" s="4">
        <v>-125.99</v>
      </c>
      <c r="BT5" s="4">
        <v>-125.99</v>
      </c>
      <c r="BU5" s="4">
        <v>0</v>
      </c>
      <c r="BV5" s="4">
        <v>-125.99</v>
      </c>
    </row>
    <row r="6" spans="1:74" x14ac:dyDescent="0.2">
      <c r="A6" s="4">
        <v>2571307</v>
      </c>
      <c r="G6" s="4" t="s">
        <v>76</v>
      </c>
      <c r="H6" s="4" t="s">
        <v>149</v>
      </c>
      <c r="I6" s="4">
        <v>8057930180</v>
      </c>
      <c r="J6" s="5">
        <v>43243</v>
      </c>
      <c r="K6" s="5">
        <v>42863</v>
      </c>
      <c r="L6" s="5">
        <v>42954</v>
      </c>
      <c r="M6" s="4" t="s">
        <v>78</v>
      </c>
      <c r="N6" s="4" t="s">
        <v>85</v>
      </c>
      <c r="O6" s="4" t="s">
        <v>85</v>
      </c>
      <c r="R6" s="4" t="s">
        <v>150</v>
      </c>
      <c r="U6" s="4">
        <v>90</v>
      </c>
      <c r="AH6" s="4">
        <v>0</v>
      </c>
      <c r="AI6" s="4">
        <v>6911</v>
      </c>
      <c r="AJ6" s="5">
        <v>42862</v>
      </c>
      <c r="AK6" s="4" t="s">
        <v>82</v>
      </c>
      <c r="AO6" s="4">
        <v>6931</v>
      </c>
      <c r="AP6" s="5">
        <v>42954</v>
      </c>
      <c r="AQ6" s="4" t="s">
        <v>82</v>
      </c>
      <c r="AR6" s="4">
        <v>-20</v>
      </c>
      <c r="AU6" s="4">
        <v>-18</v>
      </c>
      <c r="AV6" s="4">
        <v>92</v>
      </c>
      <c r="AY6" s="4">
        <v>-12.1</v>
      </c>
      <c r="AZ6" s="4">
        <v>-26.95</v>
      </c>
      <c r="BB6" s="4">
        <v>-39.049999999999997</v>
      </c>
      <c r="BE6" s="4">
        <v>-30.22</v>
      </c>
      <c r="BF6" s="4">
        <v>-28.58</v>
      </c>
      <c r="BG6" s="4">
        <v>-58.8</v>
      </c>
      <c r="BJ6" s="4">
        <v>0</v>
      </c>
      <c r="BQ6" s="4">
        <v>0</v>
      </c>
      <c r="BR6" s="4">
        <v>-97.85</v>
      </c>
      <c r="BS6" s="4">
        <v>-97.85</v>
      </c>
      <c r="BT6" s="4">
        <v>-97.85</v>
      </c>
      <c r="BU6" s="4">
        <v>0</v>
      </c>
      <c r="BV6" s="4">
        <v>-97.85</v>
      </c>
    </row>
    <row r="7" spans="1:74" x14ac:dyDescent="0.2">
      <c r="A7" s="4">
        <v>2571307</v>
      </c>
      <c r="G7" s="4" t="s">
        <v>76</v>
      </c>
      <c r="H7" s="4" t="s">
        <v>149</v>
      </c>
      <c r="I7" s="4">
        <v>8060130520</v>
      </c>
      <c r="J7" s="5">
        <v>43243</v>
      </c>
      <c r="K7" s="5">
        <v>42955</v>
      </c>
      <c r="L7" s="5">
        <v>43046</v>
      </c>
      <c r="M7" s="4" t="s">
        <v>78</v>
      </c>
      <c r="N7" s="4" t="s">
        <v>85</v>
      </c>
      <c r="O7" s="4" t="s">
        <v>85</v>
      </c>
      <c r="R7" s="4" t="s">
        <v>150</v>
      </c>
      <c r="U7" s="4">
        <v>0</v>
      </c>
      <c r="AH7" s="4">
        <v>0</v>
      </c>
      <c r="AI7" s="4">
        <v>6931</v>
      </c>
      <c r="AJ7" s="5">
        <v>42954</v>
      </c>
      <c r="AK7" s="4" t="s">
        <v>82</v>
      </c>
      <c r="AO7" s="4">
        <v>6951</v>
      </c>
      <c r="AP7" s="5">
        <v>43046</v>
      </c>
      <c r="AQ7" s="4" t="s">
        <v>82</v>
      </c>
      <c r="AR7" s="4">
        <v>-20</v>
      </c>
      <c r="AU7" s="4">
        <v>-18</v>
      </c>
      <c r="AV7" s="4">
        <v>92</v>
      </c>
      <c r="AY7" s="4">
        <v>-12.1</v>
      </c>
      <c r="AZ7" s="4">
        <v>-26.95</v>
      </c>
      <c r="BB7" s="4">
        <v>-39.049999999999997</v>
      </c>
      <c r="BE7" s="4">
        <v>-30.22</v>
      </c>
      <c r="BF7" s="4">
        <v>-28.58</v>
      </c>
      <c r="BG7" s="4">
        <v>-58.8</v>
      </c>
      <c r="BJ7" s="4">
        <v>0</v>
      </c>
      <c r="BQ7" s="4">
        <v>0</v>
      </c>
      <c r="BR7" s="4">
        <v>-97.85</v>
      </c>
      <c r="BS7" s="4">
        <v>-97.85</v>
      </c>
      <c r="BT7" s="4">
        <v>-97.85</v>
      </c>
      <c r="BU7" s="4">
        <v>0</v>
      </c>
      <c r="BV7" s="4">
        <v>-97.85</v>
      </c>
    </row>
    <row r="8" spans="1:74" x14ac:dyDescent="0.2">
      <c r="A8" s="4">
        <v>2571307</v>
      </c>
      <c r="G8" s="4" t="s">
        <v>76</v>
      </c>
      <c r="H8" s="4" t="s">
        <v>149</v>
      </c>
      <c r="I8" s="4">
        <v>8062487262</v>
      </c>
      <c r="J8" s="5">
        <v>43243</v>
      </c>
      <c r="K8" s="5">
        <v>43047</v>
      </c>
      <c r="L8" s="5">
        <v>43137</v>
      </c>
      <c r="M8" s="4" t="s">
        <v>78</v>
      </c>
      <c r="N8" s="4" t="s">
        <v>85</v>
      </c>
      <c r="O8" s="4" t="s">
        <v>85</v>
      </c>
      <c r="R8" s="4" t="s">
        <v>150</v>
      </c>
      <c r="U8" s="4">
        <v>0</v>
      </c>
      <c r="AH8" s="4">
        <v>0</v>
      </c>
      <c r="AI8" s="4">
        <v>6951</v>
      </c>
      <c r="AJ8" s="5">
        <v>43046</v>
      </c>
      <c r="AK8" s="4" t="s">
        <v>82</v>
      </c>
      <c r="AO8" s="4">
        <v>6971</v>
      </c>
      <c r="AP8" s="5">
        <v>43137</v>
      </c>
      <c r="AQ8" s="4" t="s">
        <v>82</v>
      </c>
      <c r="AR8" s="4">
        <v>-20</v>
      </c>
      <c r="AU8" s="4">
        <v>-18</v>
      </c>
      <c r="AV8" s="4">
        <v>91</v>
      </c>
      <c r="AY8" s="4">
        <v>-11.97</v>
      </c>
      <c r="AZ8" s="4">
        <v>-26.95</v>
      </c>
      <c r="BB8" s="4">
        <v>-38.92</v>
      </c>
      <c r="BE8" s="4">
        <v>-29.89</v>
      </c>
      <c r="BF8" s="4">
        <v>-28.58</v>
      </c>
      <c r="BG8" s="4">
        <v>-58.47</v>
      </c>
      <c r="BJ8" s="4">
        <v>0</v>
      </c>
      <c r="BQ8" s="4">
        <v>0</v>
      </c>
      <c r="BR8" s="4">
        <v>-97.39</v>
      </c>
      <c r="BS8" s="4">
        <v>-97.39</v>
      </c>
      <c r="BT8" s="4">
        <v>-97.39</v>
      </c>
      <c r="BU8" s="4">
        <v>0</v>
      </c>
      <c r="BV8" s="4">
        <v>-97.39</v>
      </c>
    </row>
    <row r="9" spans="1:74" x14ac:dyDescent="0.2">
      <c r="A9" s="4">
        <v>2571307</v>
      </c>
      <c r="B9" s="4" t="s">
        <v>151</v>
      </c>
      <c r="C9" s="4" t="s">
        <v>152</v>
      </c>
      <c r="G9" s="4" t="s">
        <v>76</v>
      </c>
      <c r="H9" s="4" t="s">
        <v>149</v>
      </c>
      <c r="I9" s="4">
        <v>9065073102</v>
      </c>
      <c r="J9" s="5">
        <v>43225</v>
      </c>
      <c r="K9" s="5">
        <v>43138</v>
      </c>
      <c r="L9" s="5">
        <v>43226</v>
      </c>
      <c r="M9" s="4" t="s">
        <v>78</v>
      </c>
      <c r="N9" s="4" t="s">
        <v>85</v>
      </c>
      <c r="O9" s="4" t="s">
        <v>85</v>
      </c>
      <c r="R9" s="4" t="s">
        <v>150</v>
      </c>
      <c r="S9" s="4" t="s">
        <v>81</v>
      </c>
      <c r="U9" s="4">
        <v>0</v>
      </c>
      <c r="V9" s="4" t="s">
        <v>81</v>
      </c>
      <c r="W9" s="4">
        <v>1013</v>
      </c>
      <c r="Y9" s="4">
        <v>0</v>
      </c>
      <c r="Z9" s="4" t="s">
        <v>81</v>
      </c>
      <c r="AH9" s="4">
        <v>0</v>
      </c>
      <c r="AI9" s="4">
        <v>6971</v>
      </c>
      <c r="AJ9" s="5">
        <v>43137</v>
      </c>
      <c r="AK9" s="4" t="s">
        <v>82</v>
      </c>
      <c r="AO9" s="4">
        <v>6990</v>
      </c>
      <c r="AP9" s="5">
        <v>43226</v>
      </c>
      <c r="AQ9" s="4" t="s">
        <v>82</v>
      </c>
      <c r="AR9" s="4">
        <v>-19</v>
      </c>
      <c r="AS9" s="4">
        <v>0</v>
      </c>
      <c r="AU9" s="4">
        <v>-17.100000000000001</v>
      </c>
      <c r="AV9" s="4">
        <v>89</v>
      </c>
      <c r="AY9" s="4">
        <v>-11.7</v>
      </c>
      <c r="AZ9" s="4">
        <v>-25.65</v>
      </c>
      <c r="BB9" s="4">
        <v>-37.35</v>
      </c>
      <c r="BE9" s="4">
        <v>-29.44</v>
      </c>
      <c r="BF9" s="4">
        <v>-27.45</v>
      </c>
      <c r="BG9" s="4">
        <v>-56.89</v>
      </c>
      <c r="BJ9" s="4">
        <v>0</v>
      </c>
      <c r="BQ9" s="4">
        <v>0</v>
      </c>
      <c r="BR9" s="4">
        <v>-94.24</v>
      </c>
      <c r="BS9" s="4">
        <v>-94.24</v>
      </c>
      <c r="BT9" s="4">
        <v>-94.24</v>
      </c>
      <c r="BU9" s="4">
        <v>0</v>
      </c>
      <c r="BV9" s="4">
        <v>-94.24</v>
      </c>
    </row>
    <row r="10" spans="1:74" x14ac:dyDescent="0.2">
      <c r="A10" s="4">
        <v>2570016</v>
      </c>
      <c r="G10" s="4" t="s">
        <v>76</v>
      </c>
      <c r="H10" s="4" t="s">
        <v>145</v>
      </c>
      <c r="I10" s="4">
        <v>8055998095</v>
      </c>
      <c r="J10" s="5">
        <v>43228</v>
      </c>
      <c r="K10" s="5">
        <v>42759</v>
      </c>
      <c r="L10" s="5">
        <v>42876</v>
      </c>
      <c r="M10" s="4" t="s">
        <v>78</v>
      </c>
      <c r="N10" s="4" t="s">
        <v>85</v>
      </c>
      <c r="O10" s="4" t="s">
        <v>85</v>
      </c>
      <c r="R10" s="4">
        <v>88543925</v>
      </c>
      <c r="U10" s="4">
        <v>90</v>
      </c>
      <c r="AH10" s="4">
        <v>0</v>
      </c>
      <c r="AI10" s="4">
        <v>7853</v>
      </c>
      <c r="AJ10" s="5">
        <v>42758</v>
      </c>
      <c r="AK10" s="4" t="s">
        <v>82</v>
      </c>
      <c r="AO10" s="4">
        <v>7854</v>
      </c>
      <c r="AP10" s="5">
        <v>42876</v>
      </c>
      <c r="AQ10" s="4" t="s">
        <v>82</v>
      </c>
      <c r="AR10" s="4">
        <v>-1</v>
      </c>
      <c r="AU10" s="4">
        <v>-0.9</v>
      </c>
      <c r="AV10" s="4">
        <v>118</v>
      </c>
      <c r="AY10" s="4">
        <v>-15.52</v>
      </c>
      <c r="AZ10" s="4">
        <v>-1.34</v>
      </c>
      <c r="BB10" s="4">
        <v>-16.86</v>
      </c>
      <c r="BE10" s="4">
        <v>-38.78</v>
      </c>
      <c r="BF10" s="4">
        <v>-1.42</v>
      </c>
      <c r="BG10" s="4">
        <v>-40.200000000000003</v>
      </c>
      <c r="BJ10" s="4">
        <v>0</v>
      </c>
      <c r="BQ10" s="4">
        <v>0</v>
      </c>
      <c r="BR10" s="4">
        <v>-57.06</v>
      </c>
      <c r="BS10" s="4">
        <v>-57.06</v>
      </c>
      <c r="BT10" s="4">
        <v>-57.06</v>
      </c>
      <c r="BU10" s="4">
        <v>0</v>
      </c>
      <c r="BV10" s="4">
        <v>-57.06</v>
      </c>
    </row>
    <row r="11" spans="1:74" x14ac:dyDescent="0.2">
      <c r="A11" s="4">
        <v>2570016</v>
      </c>
      <c r="G11" s="4" t="s">
        <v>76</v>
      </c>
      <c r="H11" s="4" t="s">
        <v>145</v>
      </c>
      <c r="I11" s="4">
        <v>8058232292</v>
      </c>
      <c r="J11" s="5">
        <v>43228</v>
      </c>
      <c r="K11" s="5">
        <v>42877</v>
      </c>
      <c r="L11" s="5">
        <v>42968</v>
      </c>
      <c r="M11" s="4" t="s">
        <v>78</v>
      </c>
      <c r="N11" s="4" t="s">
        <v>85</v>
      </c>
      <c r="O11" s="4" t="s">
        <v>85</v>
      </c>
      <c r="R11" s="4">
        <v>88543925</v>
      </c>
      <c r="U11" s="4">
        <v>90</v>
      </c>
      <c r="AH11" s="4">
        <v>0</v>
      </c>
      <c r="AI11" s="4">
        <v>7854</v>
      </c>
      <c r="AJ11" s="5">
        <v>42876</v>
      </c>
      <c r="AK11" s="4" t="s">
        <v>82</v>
      </c>
      <c r="AO11" s="4">
        <v>7855</v>
      </c>
      <c r="AP11" s="5">
        <v>42968</v>
      </c>
      <c r="AQ11" s="4" t="s">
        <v>82</v>
      </c>
      <c r="AR11" s="4">
        <v>-1</v>
      </c>
      <c r="AU11" s="4">
        <v>-0.9</v>
      </c>
      <c r="AV11" s="4">
        <v>92</v>
      </c>
      <c r="AY11" s="4">
        <v>-12.1</v>
      </c>
      <c r="AZ11" s="4">
        <v>-1.35</v>
      </c>
      <c r="BB11" s="4">
        <v>-13.45</v>
      </c>
      <c r="BE11" s="4">
        <v>-30.22</v>
      </c>
      <c r="BF11" s="4">
        <v>-1.43</v>
      </c>
      <c r="BG11" s="4">
        <v>-31.65</v>
      </c>
      <c r="BJ11" s="4">
        <v>0</v>
      </c>
      <c r="BQ11" s="4">
        <v>0</v>
      </c>
      <c r="BR11" s="4">
        <v>-45.1</v>
      </c>
      <c r="BS11" s="4">
        <v>-45.1</v>
      </c>
      <c r="BT11" s="4">
        <v>-45.1</v>
      </c>
      <c r="BU11" s="4">
        <v>0</v>
      </c>
      <c r="BV11" s="4">
        <v>-45.1</v>
      </c>
    </row>
    <row r="12" spans="1:74" x14ac:dyDescent="0.2">
      <c r="A12" s="4">
        <v>2570016</v>
      </c>
      <c r="G12" s="4" t="s">
        <v>76</v>
      </c>
      <c r="H12" s="4" t="s">
        <v>145</v>
      </c>
      <c r="I12" s="4">
        <v>8060355324</v>
      </c>
      <c r="J12" s="5">
        <v>43228</v>
      </c>
      <c r="K12" s="5">
        <v>42969</v>
      </c>
      <c r="L12" s="5">
        <v>43060</v>
      </c>
      <c r="M12" s="4" t="s">
        <v>78</v>
      </c>
      <c r="N12" s="4" t="s">
        <v>85</v>
      </c>
      <c r="O12" s="4" t="s">
        <v>85</v>
      </c>
      <c r="R12" s="4">
        <v>88543925</v>
      </c>
      <c r="U12" s="4">
        <v>0</v>
      </c>
      <c r="AH12" s="4">
        <v>0</v>
      </c>
      <c r="AI12" s="4">
        <v>7855</v>
      </c>
      <c r="AJ12" s="5">
        <v>42968</v>
      </c>
      <c r="AK12" s="4" t="s">
        <v>82</v>
      </c>
      <c r="AO12" s="4">
        <v>7856</v>
      </c>
      <c r="AP12" s="5">
        <v>43060</v>
      </c>
      <c r="AQ12" s="4" t="s">
        <v>82</v>
      </c>
      <c r="AR12" s="4">
        <v>-1</v>
      </c>
      <c r="AU12" s="4">
        <v>-0.9</v>
      </c>
      <c r="AV12" s="4">
        <v>92</v>
      </c>
      <c r="AY12" s="4">
        <v>-12.1</v>
      </c>
      <c r="AZ12" s="4">
        <v>-1.35</v>
      </c>
      <c r="BB12" s="4">
        <v>-13.45</v>
      </c>
      <c r="BE12" s="4">
        <v>-30.22</v>
      </c>
      <c r="BF12" s="4">
        <v>-1.43</v>
      </c>
      <c r="BG12" s="4">
        <v>-31.65</v>
      </c>
      <c r="BJ12" s="4">
        <v>0</v>
      </c>
      <c r="BQ12" s="4">
        <v>0</v>
      </c>
      <c r="BR12" s="4">
        <v>-45.1</v>
      </c>
      <c r="BS12" s="4">
        <v>-45.1</v>
      </c>
      <c r="BT12" s="4">
        <v>-45.1</v>
      </c>
      <c r="BU12" s="4">
        <v>0</v>
      </c>
      <c r="BV12" s="4">
        <v>-45.1</v>
      </c>
    </row>
    <row r="13" spans="1:74" x14ac:dyDescent="0.2">
      <c r="A13" s="4">
        <v>2570016</v>
      </c>
      <c r="G13" s="4" t="s">
        <v>76</v>
      </c>
      <c r="H13" s="4" t="s">
        <v>145</v>
      </c>
      <c r="I13" s="4">
        <v>8062690734</v>
      </c>
      <c r="J13" s="5">
        <v>43228</v>
      </c>
      <c r="K13" s="5">
        <v>43061</v>
      </c>
      <c r="L13" s="5">
        <v>43146</v>
      </c>
      <c r="M13" s="4" t="s">
        <v>78</v>
      </c>
      <c r="N13" s="4" t="s">
        <v>85</v>
      </c>
      <c r="O13" s="4" t="s">
        <v>85</v>
      </c>
      <c r="R13" s="4">
        <v>88543925</v>
      </c>
      <c r="U13" s="4">
        <v>0</v>
      </c>
      <c r="AH13" s="4">
        <v>0</v>
      </c>
      <c r="AI13" s="4">
        <v>7856</v>
      </c>
      <c r="AJ13" s="5">
        <v>43060</v>
      </c>
      <c r="AK13" s="4" t="s">
        <v>82</v>
      </c>
      <c r="AO13" s="4">
        <v>7857</v>
      </c>
      <c r="AP13" s="5">
        <v>43146</v>
      </c>
      <c r="AQ13" s="4" t="s">
        <v>82</v>
      </c>
      <c r="AR13" s="4">
        <v>-1</v>
      </c>
      <c r="AU13" s="4">
        <v>-0.9</v>
      </c>
      <c r="AV13" s="4">
        <v>86</v>
      </c>
      <c r="AY13" s="4">
        <v>-11.31</v>
      </c>
      <c r="AZ13" s="4">
        <v>-1.35</v>
      </c>
      <c r="BB13" s="4">
        <v>-12.66</v>
      </c>
      <c r="BE13" s="4">
        <v>-28.25</v>
      </c>
      <c r="BF13" s="4">
        <v>-1.43</v>
      </c>
      <c r="BG13" s="4">
        <v>-29.68</v>
      </c>
      <c r="BJ13" s="4">
        <v>0</v>
      </c>
      <c r="BQ13" s="4">
        <v>0</v>
      </c>
      <c r="BR13" s="4">
        <v>-42.34</v>
      </c>
      <c r="BS13" s="4">
        <v>-42.34</v>
      </c>
      <c r="BT13" s="4">
        <v>-42.34</v>
      </c>
      <c r="BU13" s="4">
        <v>0</v>
      </c>
      <c r="BV13" s="4">
        <v>-42.34</v>
      </c>
    </row>
    <row r="14" spans="1:74" x14ac:dyDescent="0.2">
      <c r="A14" s="4">
        <v>3018083</v>
      </c>
      <c r="G14" s="4" t="s">
        <v>76</v>
      </c>
      <c r="H14" s="4" t="s">
        <v>220</v>
      </c>
      <c r="I14" s="4">
        <v>8055203967</v>
      </c>
      <c r="J14" s="5">
        <v>43232</v>
      </c>
      <c r="K14" s="5">
        <v>42720</v>
      </c>
      <c r="L14" s="5">
        <v>42832</v>
      </c>
      <c r="M14" s="4" t="s">
        <v>78</v>
      </c>
      <c r="N14" s="4" t="s">
        <v>85</v>
      </c>
      <c r="R14" s="4" t="s">
        <v>221</v>
      </c>
      <c r="U14" s="4">
        <v>0</v>
      </c>
      <c r="AH14" s="4">
        <v>0</v>
      </c>
      <c r="AI14" s="4">
        <v>245</v>
      </c>
      <c r="AJ14" s="5">
        <v>42719</v>
      </c>
      <c r="AK14" s="4" t="s">
        <v>91</v>
      </c>
      <c r="AO14" s="4">
        <v>246</v>
      </c>
      <c r="AP14" s="5">
        <v>42832</v>
      </c>
      <c r="AQ14" s="4" t="s">
        <v>82</v>
      </c>
      <c r="AR14" s="4">
        <v>-1</v>
      </c>
      <c r="AV14" s="4">
        <v>113</v>
      </c>
      <c r="AY14" s="4">
        <v>-14.86</v>
      </c>
      <c r="AZ14" s="4">
        <v>-1.34</v>
      </c>
      <c r="BB14" s="4">
        <v>-16.2</v>
      </c>
      <c r="BG14" s="4">
        <v>0</v>
      </c>
      <c r="BJ14" s="4">
        <v>0</v>
      </c>
      <c r="BQ14" s="4">
        <v>0</v>
      </c>
      <c r="BR14" s="4">
        <v>-16.2</v>
      </c>
      <c r="BS14" s="4">
        <v>-16.2</v>
      </c>
      <c r="BT14" s="4">
        <v>-16.2</v>
      </c>
      <c r="BU14" s="4">
        <v>0</v>
      </c>
      <c r="BV14" s="4">
        <v>-16.2</v>
      </c>
    </row>
    <row r="15" spans="1:74" x14ac:dyDescent="0.2">
      <c r="A15" s="4">
        <v>3018083</v>
      </c>
      <c r="G15" s="4" t="s">
        <v>76</v>
      </c>
      <c r="H15" s="4" t="s">
        <v>220</v>
      </c>
      <c r="I15" s="4">
        <v>8059479867</v>
      </c>
      <c r="J15" s="5">
        <v>43232</v>
      </c>
      <c r="K15" s="5">
        <v>42924</v>
      </c>
      <c r="L15" s="5">
        <v>43015</v>
      </c>
      <c r="M15" s="4" t="s">
        <v>78</v>
      </c>
      <c r="N15" s="4" t="s">
        <v>85</v>
      </c>
      <c r="R15" s="4" t="s">
        <v>221</v>
      </c>
      <c r="U15" s="4">
        <v>0</v>
      </c>
      <c r="AH15" s="4">
        <v>0</v>
      </c>
      <c r="AI15" s="4">
        <v>247</v>
      </c>
      <c r="AJ15" s="5">
        <v>42923</v>
      </c>
      <c r="AK15" s="4" t="s">
        <v>82</v>
      </c>
      <c r="AO15" s="4">
        <v>248</v>
      </c>
      <c r="AP15" s="5">
        <v>43015</v>
      </c>
      <c r="AQ15" s="4" t="s">
        <v>82</v>
      </c>
      <c r="AR15" s="4">
        <v>-1</v>
      </c>
      <c r="AV15" s="4">
        <v>92</v>
      </c>
      <c r="AY15" s="4">
        <v>-12.1</v>
      </c>
      <c r="AZ15" s="4">
        <v>-1.35</v>
      </c>
      <c r="BB15" s="4">
        <v>-13.45</v>
      </c>
      <c r="BG15" s="4">
        <v>0</v>
      </c>
      <c r="BJ15" s="4">
        <v>0</v>
      </c>
      <c r="BQ15" s="4">
        <v>0</v>
      </c>
      <c r="BR15" s="4">
        <v>-13.45</v>
      </c>
      <c r="BS15" s="4">
        <v>-13.45</v>
      </c>
      <c r="BT15" s="4">
        <v>-13.45</v>
      </c>
      <c r="BU15" s="4">
        <v>0</v>
      </c>
      <c r="BV15" s="4">
        <v>-13.45</v>
      </c>
    </row>
    <row r="16" spans="1:74" x14ac:dyDescent="0.2">
      <c r="A16" s="4">
        <v>3018083</v>
      </c>
      <c r="G16" s="4" t="s">
        <v>76</v>
      </c>
      <c r="H16" s="4" t="s">
        <v>220</v>
      </c>
      <c r="I16" s="4">
        <v>8061716880</v>
      </c>
      <c r="J16" s="5">
        <v>43232</v>
      </c>
      <c r="K16" s="5">
        <v>43016</v>
      </c>
      <c r="L16" s="5">
        <v>43107</v>
      </c>
      <c r="M16" s="4" t="s">
        <v>78</v>
      </c>
      <c r="N16" s="4" t="s">
        <v>85</v>
      </c>
      <c r="R16" s="4" t="s">
        <v>221</v>
      </c>
      <c r="U16" s="4">
        <v>0</v>
      </c>
      <c r="AH16" s="4">
        <v>0</v>
      </c>
      <c r="AI16" s="4">
        <v>248</v>
      </c>
      <c r="AJ16" s="5">
        <v>43015</v>
      </c>
      <c r="AK16" s="4" t="s">
        <v>82</v>
      </c>
      <c r="AO16" s="4">
        <v>249</v>
      </c>
      <c r="AP16" s="5">
        <v>43107</v>
      </c>
      <c r="AQ16" s="4" t="s">
        <v>82</v>
      </c>
      <c r="AR16" s="4">
        <v>-1</v>
      </c>
      <c r="AV16" s="4">
        <v>92</v>
      </c>
      <c r="AY16" s="4">
        <v>-12.1</v>
      </c>
      <c r="AZ16" s="4">
        <v>-1.35</v>
      </c>
      <c r="BB16" s="4">
        <v>-13.45</v>
      </c>
      <c r="BG16" s="4">
        <v>0</v>
      </c>
      <c r="BJ16" s="4">
        <v>0</v>
      </c>
      <c r="BQ16" s="4">
        <v>0</v>
      </c>
      <c r="BR16" s="4">
        <v>-13.45</v>
      </c>
      <c r="BS16" s="4">
        <v>-13.45</v>
      </c>
      <c r="BT16" s="4">
        <v>-13.45</v>
      </c>
      <c r="BU16" s="4">
        <v>0</v>
      </c>
      <c r="BV16" s="4">
        <v>-13.45</v>
      </c>
    </row>
    <row r="17" spans="1:74" ht="15" customHeight="1" x14ac:dyDescent="0.2">
      <c r="A17" s="4">
        <v>3018083</v>
      </c>
      <c r="G17" s="4" t="s">
        <v>76</v>
      </c>
      <c r="H17" s="4" t="s">
        <v>220</v>
      </c>
      <c r="I17" s="4">
        <v>8057273503</v>
      </c>
      <c r="J17" s="5">
        <v>43232</v>
      </c>
      <c r="K17" s="5">
        <v>42833</v>
      </c>
      <c r="L17" s="5">
        <v>42923</v>
      </c>
      <c r="M17" s="4" t="s">
        <v>78</v>
      </c>
      <c r="N17" s="4" t="s">
        <v>85</v>
      </c>
      <c r="R17" s="4" t="s">
        <v>221</v>
      </c>
      <c r="U17" s="4">
        <v>0</v>
      </c>
      <c r="AH17" s="4">
        <v>0</v>
      </c>
      <c r="AI17" s="4">
        <v>246</v>
      </c>
      <c r="AJ17" s="5">
        <v>42832</v>
      </c>
      <c r="AK17" s="4" t="s">
        <v>82</v>
      </c>
      <c r="AO17" s="4">
        <v>247</v>
      </c>
      <c r="AP17" s="5">
        <v>42923</v>
      </c>
      <c r="AQ17" s="4" t="s">
        <v>82</v>
      </c>
      <c r="AR17" s="4">
        <v>-1</v>
      </c>
      <c r="AV17" s="4">
        <v>91</v>
      </c>
      <c r="AY17" s="4">
        <v>-11.97</v>
      </c>
      <c r="AZ17" s="4">
        <v>-1.35</v>
      </c>
      <c r="BB17" s="4">
        <v>-13.32</v>
      </c>
      <c r="BG17" s="4">
        <v>0</v>
      </c>
      <c r="BJ17" s="4">
        <v>0</v>
      </c>
      <c r="BQ17" s="4">
        <v>0</v>
      </c>
      <c r="BR17" s="4">
        <v>-13.32</v>
      </c>
      <c r="BS17" s="4">
        <v>-13.32</v>
      </c>
      <c r="BT17" s="4">
        <v>-13.32</v>
      </c>
      <c r="BU17" s="4">
        <v>0</v>
      </c>
      <c r="BV17" s="4">
        <v>-13.32</v>
      </c>
    </row>
    <row r="18" spans="1:74" x14ac:dyDescent="0.2">
      <c r="A18" s="4">
        <v>3018083</v>
      </c>
      <c r="G18" s="4" t="s">
        <v>76</v>
      </c>
      <c r="H18" s="4" t="s">
        <v>220</v>
      </c>
      <c r="I18" s="4">
        <v>9064271454</v>
      </c>
      <c r="J18" s="5">
        <v>43232</v>
      </c>
      <c r="K18" s="5">
        <v>43108</v>
      </c>
      <c r="L18" s="5">
        <v>43196</v>
      </c>
      <c r="M18" s="4" t="s">
        <v>78</v>
      </c>
      <c r="N18" s="4" t="s">
        <v>85</v>
      </c>
      <c r="R18" s="4" t="s">
        <v>221</v>
      </c>
      <c r="U18" s="4">
        <v>0</v>
      </c>
      <c r="AH18" s="4">
        <v>0</v>
      </c>
      <c r="AI18" s="4">
        <v>249</v>
      </c>
      <c r="AJ18" s="5">
        <v>43107</v>
      </c>
      <c r="AK18" s="4" t="s">
        <v>82</v>
      </c>
      <c r="AO18" s="4">
        <v>250</v>
      </c>
      <c r="AP18" s="5">
        <v>43196</v>
      </c>
      <c r="AQ18" s="4" t="s">
        <v>82</v>
      </c>
      <c r="AR18" s="4">
        <v>-1</v>
      </c>
      <c r="AV18" s="4">
        <v>89</v>
      </c>
      <c r="AY18" s="4">
        <v>-11.71</v>
      </c>
      <c r="AZ18" s="4">
        <v>-1.34</v>
      </c>
      <c r="BB18" s="4">
        <v>-13.05</v>
      </c>
      <c r="BG18" s="4">
        <v>0</v>
      </c>
      <c r="BJ18" s="4">
        <v>0</v>
      </c>
      <c r="BQ18" s="4">
        <v>0</v>
      </c>
      <c r="BR18" s="4">
        <v>-13.05</v>
      </c>
      <c r="BS18" s="4">
        <v>-13.05</v>
      </c>
      <c r="BT18" s="4">
        <v>-13.05</v>
      </c>
      <c r="BU18" s="4">
        <v>0</v>
      </c>
      <c r="BV18" s="4">
        <v>-13.05</v>
      </c>
    </row>
    <row r="19" spans="1:74" x14ac:dyDescent="0.2">
      <c r="A19" s="4">
        <v>3344837</v>
      </c>
      <c r="B19" s="4" t="s">
        <v>269</v>
      </c>
      <c r="C19" s="4" t="s">
        <v>267</v>
      </c>
      <c r="G19" s="4" t="s">
        <v>76</v>
      </c>
      <c r="H19" s="4" t="s">
        <v>270</v>
      </c>
      <c r="I19" s="4">
        <v>9065831501</v>
      </c>
      <c r="J19" s="5">
        <v>43250</v>
      </c>
      <c r="K19" s="5">
        <v>43221</v>
      </c>
      <c r="L19" s="5">
        <v>43251</v>
      </c>
      <c r="M19" s="4" t="s">
        <v>78</v>
      </c>
      <c r="R19" s="4" t="s">
        <v>273</v>
      </c>
      <c r="S19" s="4" t="s">
        <v>81</v>
      </c>
      <c r="U19" s="4">
        <v>0</v>
      </c>
      <c r="V19" s="4" t="s">
        <v>81</v>
      </c>
      <c r="W19" s="4">
        <v>26221</v>
      </c>
      <c r="Y19" s="4">
        <v>0</v>
      </c>
      <c r="Z19" s="4" t="s">
        <v>81</v>
      </c>
      <c r="AH19" s="4">
        <v>0</v>
      </c>
      <c r="AI19" s="4">
        <v>8042</v>
      </c>
      <c r="AJ19" s="5">
        <v>43220</v>
      </c>
      <c r="AK19" s="4" t="s">
        <v>82</v>
      </c>
      <c r="AO19" s="4">
        <v>8056</v>
      </c>
      <c r="AP19" s="5">
        <v>43251</v>
      </c>
      <c r="AQ19" s="4" t="s">
        <v>82</v>
      </c>
      <c r="AS19" s="4">
        <v>28</v>
      </c>
      <c r="AV19" s="4">
        <v>31</v>
      </c>
      <c r="BB19" s="4">
        <v>0</v>
      </c>
      <c r="BG19" s="4">
        <v>0</v>
      </c>
      <c r="BJ19" s="4">
        <v>0</v>
      </c>
      <c r="BR19" s="4">
        <v>0</v>
      </c>
      <c r="BV19" s="4">
        <v>0</v>
      </c>
    </row>
    <row r="20" spans="1:74" x14ac:dyDescent="0.2">
      <c r="A20" s="4">
        <v>3344837</v>
      </c>
      <c r="B20" s="4" t="s">
        <v>269</v>
      </c>
      <c r="C20" s="4" t="s">
        <v>267</v>
      </c>
      <c r="G20" s="4" t="s">
        <v>76</v>
      </c>
      <c r="H20" s="4" t="s">
        <v>270</v>
      </c>
      <c r="I20" s="4">
        <v>9065831510</v>
      </c>
      <c r="J20" s="5">
        <v>43250</v>
      </c>
      <c r="K20" s="5">
        <v>43221</v>
      </c>
      <c r="L20" s="5">
        <v>43251</v>
      </c>
      <c r="M20" s="4" t="s">
        <v>78</v>
      </c>
      <c r="R20" s="4" t="s">
        <v>274</v>
      </c>
      <c r="S20" s="4" t="s">
        <v>81</v>
      </c>
      <c r="U20" s="4">
        <v>0</v>
      </c>
      <c r="V20" s="4" t="s">
        <v>81</v>
      </c>
      <c r="W20" s="4">
        <v>26221</v>
      </c>
      <c r="Y20" s="4">
        <v>0</v>
      </c>
      <c r="Z20" s="4" t="s">
        <v>81</v>
      </c>
      <c r="AH20" s="4">
        <v>0</v>
      </c>
      <c r="AI20" s="4">
        <v>50677</v>
      </c>
      <c r="AJ20" s="5">
        <v>43220</v>
      </c>
      <c r="AK20" s="4" t="s">
        <v>82</v>
      </c>
      <c r="AO20" s="4">
        <v>50691</v>
      </c>
      <c r="AP20" s="5">
        <v>43251</v>
      </c>
      <c r="AQ20" s="4" t="s">
        <v>82</v>
      </c>
      <c r="AS20" s="4">
        <v>28</v>
      </c>
      <c r="AV20" s="4">
        <v>31</v>
      </c>
      <c r="BB20" s="4">
        <v>0</v>
      </c>
      <c r="BG20" s="4">
        <v>0</v>
      </c>
      <c r="BJ20" s="4">
        <v>0</v>
      </c>
      <c r="BR20" s="4">
        <v>0</v>
      </c>
      <c r="BV20" s="4">
        <v>0</v>
      </c>
    </row>
    <row r="21" spans="1:74" x14ac:dyDescent="0.2">
      <c r="A21" s="4">
        <v>3344837</v>
      </c>
      <c r="C21" s="4" t="s">
        <v>267</v>
      </c>
      <c r="D21" s="4" t="s">
        <v>268</v>
      </c>
      <c r="I21" s="4">
        <v>9365785945</v>
      </c>
      <c r="J21" s="5">
        <v>43247</v>
      </c>
      <c r="K21" s="5">
        <v>43221</v>
      </c>
      <c r="L21" s="5">
        <v>43251</v>
      </c>
      <c r="M21" s="4" t="s">
        <v>99</v>
      </c>
      <c r="O21" s="4" t="s">
        <v>95</v>
      </c>
      <c r="U21" s="4">
        <v>0</v>
      </c>
      <c r="AD21" s="4">
        <v>76</v>
      </c>
      <c r="AE21" s="4">
        <v>112</v>
      </c>
      <c r="AF21" s="4" t="s">
        <v>100</v>
      </c>
      <c r="AH21" s="4">
        <v>2</v>
      </c>
      <c r="AV21" s="4">
        <v>31</v>
      </c>
      <c r="BB21" s="4">
        <v>0</v>
      </c>
      <c r="BG21" s="4">
        <v>0</v>
      </c>
      <c r="BJ21" s="4">
        <v>0</v>
      </c>
      <c r="BL21" s="4">
        <v>0</v>
      </c>
      <c r="BM21" s="4">
        <v>1.59</v>
      </c>
      <c r="BQ21" s="4">
        <v>0</v>
      </c>
      <c r="BR21" s="4">
        <v>1.59</v>
      </c>
      <c r="BS21" s="4">
        <v>1.59</v>
      </c>
      <c r="BV21" s="4">
        <v>0</v>
      </c>
    </row>
    <row r="22" spans="1:74" x14ac:dyDescent="0.2">
      <c r="A22" s="4">
        <v>3016860</v>
      </c>
      <c r="C22" s="4" t="s">
        <v>203</v>
      </c>
      <c r="D22" s="4" t="s">
        <v>204</v>
      </c>
      <c r="I22" s="4">
        <v>9365835489</v>
      </c>
      <c r="J22" s="5">
        <v>43250</v>
      </c>
      <c r="K22" s="5">
        <v>43221</v>
      </c>
      <c r="L22" s="5">
        <v>43251</v>
      </c>
      <c r="M22" s="4" t="s">
        <v>99</v>
      </c>
      <c r="O22" s="4" t="s">
        <v>85</v>
      </c>
      <c r="U22" s="4">
        <v>0</v>
      </c>
      <c r="AD22" s="4">
        <v>211</v>
      </c>
      <c r="AE22" s="4">
        <v>114</v>
      </c>
      <c r="AF22" s="4" t="s">
        <v>205</v>
      </c>
      <c r="AH22" s="4">
        <v>0</v>
      </c>
      <c r="AV22" s="4">
        <v>31</v>
      </c>
      <c r="BB22" s="4">
        <v>0</v>
      </c>
      <c r="BG22" s="4">
        <v>0</v>
      </c>
      <c r="BJ22" s="4">
        <v>0</v>
      </c>
      <c r="BK22" s="4">
        <v>9.36</v>
      </c>
      <c r="BL22" s="4">
        <v>0</v>
      </c>
      <c r="BM22" s="4">
        <v>0</v>
      </c>
      <c r="BR22" s="4">
        <v>9.36</v>
      </c>
      <c r="BS22" s="4">
        <v>9.36</v>
      </c>
      <c r="BV22" s="4">
        <v>0</v>
      </c>
    </row>
    <row r="23" spans="1:74" x14ac:dyDescent="0.2">
      <c r="A23" s="4">
        <v>3016260</v>
      </c>
      <c r="B23" s="4" t="s">
        <v>183</v>
      </c>
      <c r="G23" s="4" t="s">
        <v>76</v>
      </c>
      <c r="H23" s="4" t="s">
        <v>184</v>
      </c>
      <c r="I23" s="4">
        <v>9065329158</v>
      </c>
      <c r="J23" s="5">
        <v>43239</v>
      </c>
      <c r="K23" s="5">
        <v>43150</v>
      </c>
      <c r="L23" s="5">
        <v>43238</v>
      </c>
      <c r="M23" s="4" t="s">
        <v>78</v>
      </c>
      <c r="N23" s="4" t="s">
        <v>85</v>
      </c>
      <c r="R23" s="4">
        <v>521755</v>
      </c>
      <c r="S23" s="4" t="s">
        <v>81</v>
      </c>
      <c r="U23" s="4">
        <v>0</v>
      </c>
      <c r="V23" s="4" t="s">
        <v>81</v>
      </c>
      <c r="W23" s="4">
        <v>0</v>
      </c>
      <c r="Y23" s="4">
        <v>0</v>
      </c>
      <c r="Z23" s="4" t="s">
        <v>81</v>
      </c>
      <c r="AH23" s="4">
        <v>0</v>
      </c>
      <c r="AI23" s="4">
        <v>13153</v>
      </c>
      <c r="AJ23" s="5">
        <v>43149</v>
      </c>
      <c r="AK23" s="4" t="s">
        <v>82</v>
      </c>
      <c r="AO23" s="4">
        <v>13153</v>
      </c>
      <c r="AP23" s="5">
        <v>43238</v>
      </c>
      <c r="AQ23" s="4" t="s">
        <v>82</v>
      </c>
      <c r="AS23" s="4">
        <v>0</v>
      </c>
      <c r="AV23" s="4">
        <v>89</v>
      </c>
      <c r="AY23" s="4">
        <v>11.7</v>
      </c>
      <c r="AZ23" s="4">
        <v>0</v>
      </c>
      <c r="BB23" s="4">
        <v>11.7</v>
      </c>
      <c r="BG23" s="4">
        <v>0</v>
      </c>
      <c r="BJ23" s="4">
        <v>0</v>
      </c>
      <c r="BQ23" s="4">
        <v>0</v>
      </c>
      <c r="BR23" s="4">
        <v>11.7</v>
      </c>
      <c r="BS23" s="4">
        <v>11.7</v>
      </c>
      <c r="BV23" s="4">
        <v>0</v>
      </c>
    </row>
    <row r="24" spans="1:74" x14ac:dyDescent="0.2">
      <c r="A24" s="4">
        <v>3018403</v>
      </c>
      <c r="B24" s="4" t="s">
        <v>242</v>
      </c>
      <c r="G24" s="4" t="s">
        <v>76</v>
      </c>
      <c r="H24" s="4" t="s">
        <v>243</v>
      </c>
      <c r="I24" s="4">
        <v>9065164179</v>
      </c>
      <c r="J24" s="5">
        <v>43230</v>
      </c>
      <c r="K24" s="5">
        <v>43141</v>
      </c>
      <c r="L24" s="5">
        <v>43229</v>
      </c>
      <c r="M24" s="4" t="s">
        <v>78</v>
      </c>
      <c r="N24" s="4" t="s">
        <v>85</v>
      </c>
      <c r="R24" s="4" t="s">
        <v>244</v>
      </c>
      <c r="S24" s="4" t="s">
        <v>81</v>
      </c>
      <c r="U24" s="4">
        <v>0</v>
      </c>
      <c r="V24" s="4" t="s">
        <v>81</v>
      </c>
      <c r="W24" s="4">
        <v>0</v>
      </c>
      <c r="Y24" s="4">
        <v>0</v>
      </c>
      <c r="Z24" s="4" t="s">
        <v>81</v>
      </c>
      <c r="AH24" s="4">
        <v>0</v>
      </c>
      <c r="AI24" s="4">
        <v>8</v>
      </c>
      <c r="AJ24" s="5">
        <v>43140</v>
      </c>
      <c r="AK24" s="4" t="s">
        <v>82</v>
      </c>
      <c r="AO24" s="4">
        <v>8</v>
      </c>
      <c r="AP24" s="5">
        <v>43229</v>
      </c>
      <c r="AQ24" s="4" t="s">
        <v>82</v>
      </c>
      <c r="AS24" s="4">
        <v>0</v>
      </c>
      <c r="AV24" s="4">
        <v>89</v>
      </c>
      <c r="AY24" s="4">
        <v>11.71</v>
      </c>
      <c r="AZ24" s="4">
        <v>0</v>
      </c>
      <c r="BB24" s="4">
        <v>11.71</v>
      </c>
      <c r="BG24" s="4">
        <v>0</v>
      </c>
      <c r="BJ24" s="4">
        <v>0</v>
      </c>
      <c r="BQ24" s="4">
        <v>0</v>
      </c>
      <c r="BR24" s="4">
        <v>11.71</v>
      </c>
      <c r="BS24" s="4">
        <v>11.71</v>
      </c>
      <c r="BV24" s="4">
        <v>0</v>
      </c>
    </row>
    <row r="25" spans="1:74" x14ac:dyDescent="0.2">
      <c r="A25" s="4">
        <v>2546877</v>
      </c>
      <c r="B25" s="4" t="s">
        <v>138</v>
      </c>
      <c r="G25" s="4" t="s">
        <v>76</v>
      </c>
      <c r="H25" s="4" t="s">
        <v>139</v>
      </c>
      <c r="I25" s="4">
        <v>9065273175</v>
      </c>
      <c r="J25" s="5">
        <v>43236</v>
      </c>
      <c r="K25" s="5">
        <v>43147</v>
      </c>
      <c r="L25" s="5">
        <v>43235</v>
      </c>
      <c r="M25" s="4" t="s">
        <v>78</v>
      </c>
      <c r="N25" s="4" t="s">
        <v>85</v>
      </c>
      <c r="R25" s="4" t="s">
        <v>140</v>
      </c>
      <c r="S25" s="4" t="s">
        <v>81</v>
      </c>
      <c r="U25" s="4">
        <v>0</v>
      </c>
      <c r="V25" s="4" t="s">
        <v>81</v>
      </c>
      <c r="W25" s="4">
        <v>0</v>
      </c>
      <c r="Y25" s="4">
        <v>0</v>
      </c>
      <c r="Z25" s="4" t="s">
        <v>81</v>
      </c>
      <c r="AH25" s="4">
        <v>0</v>
      </c>
      <c r="AI25" s="4">
        <v>247</v>
      </c>
      <c r="AJ25" s="5">
        <v>43146</v>
      </c>
      <c r="AK25" s="4" t="s">
        <v>82</v>
      </c>
      <c r="AO25" s="4">
        <v>247</v>
      </c>
      <c r="AP25" s="5">
        <v>43235</v>
      </c>
      <c r="AQ25" s="4" t="s">
        <v>82</v>
      </c>
      <c r="AS25" s="4">
        <v>0</v>
      </c>
      <c r="AV25" s="4">
        <v>89</v>
      </c>
      <c r="AY25" s="4">
        <v>11.71</v>
      </c>
      <c r="AZ25" s="4">
        <v>0</v>
      </c>
      <c r="BB25" s="4">
        <v>11.71</v>
      </c>
      <c r="BG25" s="4">
        <v>0</v>
      </c>
      <c r="BJ25" s="4">
        <v>0</v>
      </c>
      <c r="BQ25" s="4">
        <v>0</v>
      </c>
      <c r="BR25" s="4">
        <v>11.71</v>
      </c>
      <c r="BS25" s="4">
        <v>11.71</v>
      </c>
      <c r="BV25" s="4">
        <v>0</v>
      </c>
    </row>
    <row r="26" spans="1:74" x14ac:dyDescent="0.2">
      <c r="A26" s="4">
        <v>3016304</v>
      </c>
      <c r="B26" s="4" t="s">
        <v>185</v>
      </c>
      <c r="G26" s="4" t="s">
        <v>76</v>
      </c>
      <c r="H26" s="4" t="s">
        <v>186</v>
      </c>
      <c r="I26" s="4">
        <v>9065412845</v>
      </c>
      <c r="J26" s="5">
        <v>43242</v>
      </c>
      <c r="K26" s="5">
        <v>43153</v>
      </c>
      <c r="L26" s="5">
        <v>43241</v>
      </c>
      <c r="M26" s="4" t="s">
        <v>78</v>
      </c>
      <c r="N26" s="4" t="s">
        <v>85</v>
      </c>
      <c r="R26" s="4">
        <v>84237646</v>
      </c>
      <c r="S26" s="4" t="s">
        <v>81</v>
      </c>
      <c r="U26" s="4">
        <v>0</v>
      </c>
      <c r="V26" s="4" t="s">
        <v>81</v>
      </c>
      <c r="W26" s="4">
        <v>0</v>
      </c>
      <c r="Y26" s="4">
        <v>0</v>
      </c>
      <c r="Z26" s="4" t="s">
        <v>81</v>
      </c>
      <c r="AH26" s="4">
        <v>0</v>
      </c>
      <c r="AI26" s="4">
        <v>2334</v>
      </c>
      <c r="AJ26" s="5">
        <v>43152</v>
      </c>
      <c r="AK26" s="4" t="s">
        <v>82</v>
      </c>
      <c r="AO26" s="4">
        <v>2334</v>
      </c>
      <c r="AP26" s="5">
        <v>43241</v>
      </c>
      <c r="AQ26" s="4" t="s">
        <v>82</v>
      </c>
      <c r="AS26" s="4">
        <v>0</v>
      </c>
      <c r="AV26" s="4">
        <v>89</v>
      </c>
      <c r="AY26" s="4">
        <v>11.71</v>
      </c>
      <c r="AZ26" s="4">
        <v>0</v>
      </c>
      <c r="BB26" s="4">
        <v>11.71</v>
      </c>
      <c r="BG26" s="4">
        <v>0</v>
      </c>
      <c r="BJ26" s="4">
        <v>0</v>
      </c>
      <c r="BQ26" s="4">
        <v>0</v>
      </c>
      <c r="BR26" s="4">
        <v>11.71</v>
      </c>
      <c r="BS26" s="4">
        <v>11.71</v>
      </c>
      <c r="BV26" s="4">
        <v>0</v>
      </c>
    </row>
    <row r="27" spans="1:74" x14ac:dyDescent="0.2">
      <c r="A27" s="4">
        <v>2393090</v>
      </c>
      <c r="B27" s="4" t="s">
        <v>83</v>
      </c>
      <c r="G27" s="4" t="s">
        <v>76</v>
      </c>
      <c r="H27" s="4" t="s">
        <v>84</v>
      </c>
      <c r="I27" s="4">
        <v>9065374504</v>
      </c>
      <c r="J27" s="5">
        <v>43242</v>
      </c>
      <c r="K27" s="5">
        <v>43153</v>
      </c>
      <c r="L27" s="5">
        <v>43241</v>
      </c>
      <c r="M27" s="4" t="s">
        <v>78</v>
      </c>
      <c r="N27" s="4" t="s">
        <v>85</v>
      </c>
      <c r="R27" s="4" t="s">
        <v>86</v>
      </c>
      <c r="S27" s="4" t="s">
        <v>81</v>
      </c>
      <c r="U27" s="4">
        <v>0</v>
      </c>
      <c r="V27" s="4" t="s">
        <v>81</v>
      </c>
      <c r="W27" s="4">
        <v>0</v>
      </c>
      <c r="Y27" s="4">
        <v>0</v>
      </c>
      <c r="Z27" s="4" t="s">
        <v>81</v>
      </c>
      <c r="AH27" s="4">
        <v>0</v>
      </c>
      <c r="AI27" s="4">
        <v>589</v>
      </c>
      <c r="AJ27" s="5">
        <v>43152</v>
      </c>
      <c r="AK27" s="4" t="s">
        <v>82</v>
      </c>
      <c r="AO27" s="4">
        <v>589</v>
      </c>
      <c r="AP27" s="5">
        <v>43241</v>
      </c>
      <c r="AQ27" s="4" t="s">
        <v>82</v>
      </c>
      <c r="AS27" s="4">
        <v>0</v>
      </c>
      <c r="AV27" s="4">
        <v>89</v>
      </c>
      <c r="AY27" s="4">
        <v>11.71</v>
      </c>
      <c r="AZ27" s="4">
        <v>0</v>
      </c>
      <c r="BB27" s="4">
        <v>11.71</v>
      </c>
      <c r="BG27" s="4">
        <v>0</v>
      </c>
      <c r="BJ27" s="4">
        <v>0</v>
      </c>
      <c r="BQ27" s="4">
        <v>0</v>
      </c>
      <c r="BR27" s="4">
        <v>11.71</v>
      </c>
      <c r="BS27" s="4">
        <v>11.71</v>
      </c>
      <c r="BV27" s="4">
        <v>0</v>
      </c>
    </row>
    <row r="28" spans="1:74" x14ac:dyDescent="0.2">
      <c r="A28" s="4">
        <v>2543530</v>
      </c>
      <c r="B28" s="4" t="s">
        <v>135</v>
      </c>
      <c r="G28" s="4" t="s">
        <v>76</v>
      </c>
      <c r="H28" s="4" t="s">
        <v>136</v>
      </c>
      <c r="I28" s="4">
        <v>9065368278</v>
      </c>
      <c r="J28" s="5">
        <v>43242</v>
      </c>
      <c r="K28" s="5">
        <v>43153</v>
      </c>
      <c r="L28" s="5">
        <v>43241</v>
      </c>
      <c r="M28" s="4" t="s">
        <v>78</v>
      </c>
      <c r="N28" s="4" t="s">
        <v>85</v>
      </c>
      <c r="R28" s="4" t="s">
        <v>137</v>
      </c>
      <c r="S28" s="4" t="s">
        <v>81</v>
      </c>
      <c r="U28" s="4">
        <v>0</v>
      </c>
      <c r="V28" s="4" t="s">
        <v>81</v>
      </c>
      <c r="W28" s="4">
        <v>0</v>
      </c>
      <c r="Y28" s="4">
        <v>0</v>
      </c>
      <c r="Z28" s="4" t="s">
        <v>81</v>
      </c>
      <c r="AH28" s="4">
        <v>0</v>
      </c>
      <c r="AI28" s="4">
        <v>52</v>
      </c>
      <c r="AJ28" s="5">
        <v>43152</v>
      </c>
      <c r="AK28" s="4" t="s">
        <v>82</v>
      </c>
      <c r="AO28" s="4">
        <v>52</v>
      </c>
      <c r="AP28" s="5">
        <v>43241</v>
      </c>
      <c r="AQ28" s="4" t="s">
        <v>82</v>
      </c>
      <c r="AS28" s="4">
        <v>0</v>
      </c>
      <c r="AV28" s="4">
        <v>89</v>
      </c>
      <c r="AY28" s="4">
        <v>11.71</v>
      </c>
      <c r="AZ28" s="4">
        <v>0</v>
      </c>
      <c r="BB28" s="4">
        <v>11.71</v>
      </c>
      <c r="BG28" s="4">
        <v>0</v>
      </c>
      <c r="BJ28" s="4">
        <v>0</v>
      </c>
      <c r="BQ28" s="4">
        <v>0</v>
      </c>
      <c r="BR28" s="4">
        <v>11.71</v>
      </c>
      <c r="BS28" s="4">
        <v>11.71</v>
      </c>
      <c r="BV28" s="4">
        <v>0</v>
      </c>
    </row>
    <row r="29" spans="1:74" x14ac:dyDescent="0.2">
      <c r="A29" s="4">
        <v>3018083</v>
      </c>
      <c r="B29" s="4" t="s">
        <v>222</v>
      </c>
      <c r="G29" s="4" t="s">
        <v>76</v>
      </c>
      <c r="H29" s="4" t="s">
        <v>220</v>
      </c>
      <c r="I29" s="4">
        <v>8057273503</v>
      </c>
      <c r="J29" s="5">
        <v>43232</v>
      </c>
      <c r="K29" s="5">
        <v>42833</v>
      </c>
      <c r="L29" s="5">
        <v>42923</v>
      </c>
      <c r="M29" s="4" t="s">
        <v>78</v>
      </c>
      <c r="N29" s="4" t="s">
        <v>85</v>
      </c>
      <c r="R29" s="4" t="s">
        <v>221</v>
      </c>
      <c r="S29" s="4" t="s">
        <v>81</v>
      </c>
      <c r="U29" s="4">
        <v>0</v>
      </c>
      <c r="V29" s="4" t="s">
        <v>81</v>
      </c>
      <c r="W29" s="4">
        <v>0</v>
      </c>
      <c r="Y29" s="4">
        <v>0</v>
      </c>
      <c r="Z29" s="4" t="s">
        <v>81</v>
      </c>
      <c r="AH29" s="4">
        <v>0</v>
      </c>
      <c r="AI29" s="4">
        <v>245</v>
      </c>
      <c r="AJ29" s="5">
        <v>42832</v>
      </c>
      <c r="AK29" s="4" t="s">
        <v>82</v>
      </c>
      <c r="AO29" s="4">
        <v>245</v>
      </c>
      <c r="AP29" s="5">
        <v>42923</v>
      </c>
      <c r="AQ29" s="4" t="s">
        <v>82</v>
      </c>
      <c r="AS29" s="4">
        <v>0</v>
      </c>
      <c r="AV29" s="4">
        <v>91</v>
      </c>
      <c r="AY29" s="4">
        <v>11.97</v>
      </c>
      <c r="AZ29" s="4">
        <v>0</v>
      </c>
      <c r="BB29" s="4">
        <v>11.97</v>
      </c>
      <c r="BG29" s="4">
        <v>0</v>
      </c>
      <c r="BJ29" s="4">
        <v>0</v>
      </c>
      <c r="BQ29" s="4">
        <v>0</v>
      </c>
      <c r="BR29" s="4">
        <v>11.97</v>
      </c>
      <c r="BS29" s="4">
        <v>11.97</v>
      </c>
      <c r="BV29" s="4">
        <v>0</v>
      </c>
    </row>
    <row r="30" spans="1:74" x14ac:dyDescent="0.2">
      <c r="A30" s="4">
        <v>3018083</v>
      </c>
      <c r="B30" s="4" t="s">
        <v>222</v>
      </c>
      <c r="G30" s="4" t="s">
        <v>76</v>
      </c>
      <c r="H30" s="4" t="s">
        <v>220</v>
      </c>
      <c r="I30" s="4">
        <v>8059479867</v>
      </c>
      <c r="J30" s="5">
        <v>43232</v>
      </c>
      <c r="K30" s="5">
        <v>42924</v>
      </c>
      <c r="L30" s="5">
        <v>43015</v>
      </c>
      <c r="M30" s="4" t="s">
        <v>78</v>
      </c>
      <c r="N30" s="4" t="s">
        <v>85</v>
      </c>
      <c r="R30" s="4" t="s">
        <v>221</v>
      </c>
      <c r="S30" s="4" t="s">
        <v>81</v>
      </c>
      <c r="U30" s="4">
        <v>0</v>
      </c>
      <c r="V30" s="4" t="s">
        <v>81</v>
      </c>
      <c r="W30" s="4">
        <v>0</v>
      </c>
      <c r="Y30" s="4">
        <v>0</v>
      </c>
      <c r="Z30" s="4" t="s">
        <v>81</v>
      </c>
      <c r="AH30" s="4">
        <v>0</v>
      </c>
      <c r="AI30" s="4">
        <v>245</v>
      </c>
      <c r="AJ30" s="5">
        <v>42923</v>
      </c>
      <c r="AK30" s="4" t="s">
        <v>82</v>
      </c>
      <c r="AO30" s="4">
        <v>245</v>
      </c>
      <c r="AP30" s="5">
        <v>43015</v>
      </c>
      <c r="AQ30" s="4" t="s">
        <v>82</v>
      </c>
      <c r="AS30" s="4">
        <v>0</v>
      </c>
      <c r="AV30" s="4">
        <v>92</v>
      </c>
      <c r="AY30" s="4">
        <v>12.1</v>
      </c>
      <c r="AZ30" s="4">
        <v>0</v>
      </c>
      <c r="BB30" s="4">
        <v>12.1</v>
      </c>
      <c r="BG30" s="4">
        <v>0</v>
      </c>
      <c r="BJ30" s="4">
        <v>0</v>
      </c>
      <c r="BQ30" s="4">
        <v>0</v>
      </c>
      <c r="BR30" s="4">
        <v>12.1</v>
      </c>
      <c r="BS30" s="4">
        <v>12.1</v>
      </c>
      <c r="BV30" s="4">
        <v>0</v>
      </c>
    </row>
    <row r="31" spans="1:74" x14ac:dyDescent="0.2">
      <c r="A31" s="4">
        <v>3018083</v>
      </c>
      <c r="B31" s="4" t="s">
        <v>222</v>
      </c>
      <c r="G31" s="4" t="s">
        <v>76</v>
      </c>
      <c r="H31" s="4" t="s">
        <v>220</v>
      </c>
      <c r="I31" s="4">
        <v>8061716880</v>
      </c>
      <c r="J31" s="5">
        <v>43232</v>
      </c>
      <c r="K31" s="5">
        <v>43016</v>
      </c>
      <c r="L31" s="5">
        <v>43107</v>
      </c>
      <c r="M31" s="4" t="s">
        <v>78</v>
      </c>
      <c r="N31" s="4" t="s">
        <v>85</v>
      </c>
      <c r="R31" s="4" t="s">
        <v>221</v>
      </c>
      <c r="S31" s="4" t="s">
        <v>81</v>
      </c>
      <c r="U31" s="4">
        <v>0</v>
      </c>
      <c r="V31" s="4" t="s">
        <v>81</v>
      </c>
      <c r="W31" s="4">
        <v>0</v>
      </c>
      <c r="Y31" s="4">
        <v>0</v>
      </c>
      <c r="Z31" s="4" t="s">
        <v>81</v>
      </c>
      <c r="AH31" s="4">
        <v>0</v>
      </c>
      <c r="AI31" s="4">
        <v>245</v>
      </c>
      <c r="AJ31" s="5">
        <v>43015</v>
      </c>
      <c r="AK31" s="4" t="s">
        <v>82</v>
      </c>
      <c r="AO31" s="4">
        <v>245</v>
      </c>
      <c r="AP31" s="5">
        <v>43107</v>
      </c>
      <c r="AQ31" s="4" t="s">
        <v>82</v>
      </c>
      <c r="AS31" s="4">
        <v>0</v>
      </c>
      <c r="AV31" s="4">
        <v>92</v>
      </c>
      <c r="AY31" s="4">
        <v>12.1</v>
      </c>
      <c r="AZ31" s="4">
        <v>0</v>
      </c>
      <c r="BB31" s="4">
        <v>12.1</v>
      </c>
      <c r="BG31" s="4">
        <v>0</v>
      </c>
      <c r="BJ31" s="4">
        <v>0</v>
      </c>
      <c r="BQ31" s="4">
        <v>0</v>
      </c>
      <c r="BR31" s="4">
        <v>12.1</v>
      </c>
      <c r="BS31" s="4">
        <v>12.1</v>
      </c>
      <c r="BV31" s="4">
        <v>0</v>
      </c>
    </row>
    <row r="32" spans="1:74" x14ac:dyDescent="0.2">
      <c r="A32" s="4">
        <v>3018083</v>
      </c>
      <c r="B32" s="4" t="s">
        <v>222</v>
      </c>
      <c r="G32" s="4" t="s">
        <v>76</v>
      </c>
      <c r="H32" s="4" t="s">
        <v>220</v>
      </c>
      <c r="I32" s="4">
        <v>9064271454</v>
      </c>
      <c r="J32" s="5">
        <v>43232</v>
      </c>
      <c r="K32" s="5">
        <v>43108</v>
      </c>
      <c r="L32" s="5">
        <v>43196</v>
      </c>
      <c r="M32" s="4" t="s">
        <v>78</v>
      </c>
      <c r="N32" s="4" t="s">
        <v>85</v>
      </c>
      <c r="R32" s="4" t="s">
        <v>221</v>
      </c>
      <c r="S32" s="4" t="s">
        <v>153</v>
      </c>
      <c r="U32" s="4">
        <v>0</v>
      </c>
      <c r="V32" s="4" t="s">
        <v>81</v>
      </c>
      <c r="W32" s="4">
        <v>0</v>
      </c>
      <c r="Y32" s="4">
        <v>0</v>
      </c>
      <c r="Z32" s="4" t="s">
        <v>81</v>
      </c>
      <c r="AH32" s="4">
        <v>0</v>
      </c>
      <c r="AI32" s="4">
        <v>245</v>
      </c>
      <c r="AJ32" s="5">
        <v>43107</v>
      </c>
      <c r="AK32" s="4" t="s">
        <v>82</v>
      </c>
      <c r="AO32" s="4">
        <v>1</v>
      </c>
      <c r="AP32" s="5">
        <v>43196</v>
      </c>
      <c r="AQ32" s="4" t="s">
        <v>82</v>
      </c>
      <c r="AR32" s="4">
        <v>1</v>
      </c>
      <c r="AS32" s="4">
        <v>0</v>
      </c>
      <c r="AV32" s="4">
        <v>89</v>
      </c>
      <c r="AY32" s="4">
        <v>11.7</v>
      </c>
      <c r="AZ32" s="4">
        <v>1.35</v>
      </c>
      <c r="BB32" s="4">
        <v>13.05</v>
      </c>
      <c r="BG32" s="4">
        <v>0</v>
      </c>
      <c r="BJ32" s="4">
        <v>0</v>
      </c>
      <c r="BQ32" s="4">
        <v>0</v>
      </c>
      <c r="BR32" s="4">
        <v>13.05</v>
      </c>
      <c r="BS32" s="4">
        <v>13.05</v>
      </c>
      <c r="BV32" s="4">
        <v>0</v>
      </c>
    </row>
    <row r="33" spans="1:74" x14ac:dyDescent="0.2">
      <c r="A33" s="4">
        <v>3018083</v>
      </c>
      <c r="B33" s="4" t="s">
        <v>222</v>
      </c>
      <c r="G33" s="4" t="s">
        <v>76</v>
      </c>
      <c r="H33" s="4" t="s">
        <v>220</v>
      </c>
      <c r="I33" s="4">
        <v>8055203967</v>
      </c>
      <c r="J33" s="5">
        <v>43232</v>
      </c>
      <c r="K33" s="5">
        <v>42720</v>
      </c>
      <c r="L33" s="5">
        <v>42832</v>
      </c>
      <c r="M33" s="4" t="s">
        <v>78</v>
      </c>
      <c r="N33" s="4" t="s">
        <v>85</v>
      </c>
      <c r="R33" s="4" t="s">
        <v>221</v>
      </c>
      <c r="S33" s="4" t="s">
        <v>81</v>
      </c>
      <c r="U33" s="4">
        <v>0</v>
      </c>
      <c r="V33" s="4" t="s">
        <v>81</v>
      </c>
      <c r="W33" s="4">
        <v>0</v>
      </c>
      <c r="Y33" s="4">
        <v>0</v>
      </c>
      <c r="Z33" s="4" t="s">
        <v>81</v>
      </c>
      <c r="AH33" s="4">
        <v>0</v>
      </c>
      <c r="AI33" s="4">
        <v>245</v>
      </c>
      <c r="AJ33" s="5">
        <v>42719</v>
      </c>
      <c r="AK33" s="4" t="s">
        <v>91</v>
      </c>
      <c r="AO33" s="4">
        <v>245</v>
      </c>
      <c r="AP33" s="5">
        <v>42832</v>
      </c>
      <c r="AQ33" s="4" t="s">
        <v>82</v>
      </c>
      <c r="AS33" s="4">
        <v>0</v>
      </c>
      <c r="AV33" s="4">
        <v>113</v>
      </c>
      <c r="AY33" s="4">
        <v>14.86</v>
      </c>
      <c r="AZ33" s="4">
        <v>0</v>
      </c>
      <c r="BB33" s="4">
        <v>14.86</v>
      </c>
      <c r="BG33" s="4">
        <v>0</v>
      </c>
      <c r="BJ33" s="4">
        <v>0</v>
      </c>
      <c r="BQ33" s="4">
        <v>0</v>
      </c>
      <c r="BR33" s="4">
        <v>14.86</v>
      </c>
      <c r="BS33" s="4">
        <v>14.86</v>
      </c>
      <c r="BV33" s="4">
        <v>0</v>
      </c>
    </row>
    <row r="34" spans="1:74" x14ac:dyDescent="0.2">
      <c r="A34" s="4">
        <v>2571307</v>
      </c>
      <c r="B34" s="4" t="s">
        <v>151</v>
      </c>
      <c r="C34" s="4" t="s">
        <v>152</v>
      </c>
      <c r="G34" s="4" t="s">
        <v>76</v>
      </c>
      <c r="H34" s="4" t="s">
        <v>149</v>
      </c>
      <c r="I34" s="4">
        <v>9065190992</v>
      </c>
      <c r="J34" s="5">
        <v>43243</v>
      </c>
      <c r="K34" s="5">
        <v>43138</v>
      </c>
      <c r="L34" s="5">
        <v>43210</v>
      </c>
      <c r="M34" s="4" t="s">
        <v>78</v>
      </c>
      <c r="N34" s="4" t="s">
        <v>85</v>
      </c>
      <c r="O34" s="4" t="s">
        <v>85</v>
      </c>
      <c r="R34" s="4" t="s">
        <v>150</v>
      </c>
      <c r="S34" s="4" t="s">
        <v>81</v>
      </c>
      <c r="U34" s="4">
        <v>0</v>
      </c>
      <c r="V34" s="4" t="s">
        <v>81</v>
      </c>
      <c r="W34" s="4">
        <v>1013</v>
      </c>
      <c r="Y34" s="4">
        <v>0</v>
      </c>
      <c r="Z34" s="4" t="s">
        <v>81</v>
      </c>
      <c r="AH34" s="4">
        <v>0</v>
      </c>
      <c r="AJ34" s="5">
        <v>43137</v>
      </c>
      <c r="AK34" s="4" t="s">
        <v>82</v>
      </c>
      <c r="AP34" s="5">
        <v>43210</v>
      </c>
      <c r="AQ34" s="4" t="s">
        <v>82</v>
      </c>
      <c r="AS34" s="4">
        <v>0</v>
      </c>
      <c r="AV34" s="4">
        <v>73</v>
      </c>
      <c r="AY34" s="4">
        <v>9.6</v>
      </c>
      <c r="AZ34" s="4">
        <v>0</v>
      </c>
      <c r="BB34" s="4">
        <v>9.6</v>
      </c>
      <c r="BE34" s="4">
        <v>24.09</v>
      </c>
      <c r="BF34" s="4">
        <v>0</v>
      </c>
      <c r="BG34" s="4">
        <v>24.09</v>
      </c>
      <c r="BJ34" s="4">
        <v>0</v>
      </c>
      <c r="BQ34" s="4">
        <v>0</v>
      </c>
      <c r="BR34" s="4">
        <v>33.69</v>
      </c>
      <c r="BS34" s="4">
        <v>33.69</v>
      </c>
      <c r="BV34" s="4">
        <v>0</v>
      </c>
    </row>
    <row r="35" spans="1:74" x14ac:dyDescent="0.2">
      <c r="A35" s="4">
        <v>2677494</v>
      </c>
      <c r="B35" s="4" t="s">
        <v>165</v>
      </c>
      <c r="G35" s="4" t="s">
        <v>76</v>
      </c>
      <c r="H35" s="4" t="s">
        <v>166</v>
      </c>
      <c r="I35" s="4">
        <v>9065285870</v>
      </c>
      <c r="J35" s="5">
        <v>43236</v>
      </c>
      <c r="K35" s="5">
        <v>43147</v>
      </c>
      <c r="L35" s="5">
        <v>43235</v>
      </c>
      <c r="M35" s="4" t="s">
        <v>78</v>
      </c>
      <c r="N35" s="4" t="s">
        <v>85</v>
      </c>
      <c r="R35" s="4" t="s">
        <v>167</v>
      </c>
      <c r="S35" s="4" t="s">
        <v>81</v>
      </c>
      <c r="U35" s="4">
        <v>0</v>
      </c>
      <c r="V35" s="4" t="s">
        <v>81</v>
      </c>
      <c r="W35" s="4">
        <v>0</v>
      </c>
      <c r="Y35" s="4">
        <v>0</v>
      </c>
      <c r="Z35" s="4" t="s">
        <v>81</v>
      </c>
      <c r="AH35" s="4">
        <v>0</v>
      </c>
      <c r="AI35" s="4">
        <v>452</v>
      </c>
      <c r="AJ35" s="5">
        <v>43146</v>
      </c>
      <c r="AK35" s="4" t="s">
        <v>82</v>
      </c>
      <c r="AO35" s="4">
        <v>471</v>
      </c>
      <c r="AP35" s="5">
        <v>43235</v>
      </c>
      <c r="AQ35" s="4" t="s">
        <v>82</v>
      </c>
      <c r="AR35" s="4">
        <v>19</v>
      </c>
      <c r="AS35" s="4">
        <v>10</v>
      </c>
      <c r="AV35" s="4">
        <v>89</v>
      </c>
      <c r="AY35" s="4">
        <v>11.71</v>
      </c>
      <c r="AZ35" s="4">
        <v>25.66</v>
      </c>
      <c r="BB35" s="4">
        <v>37.369999999999997</v>
      </c>
      <c r="BG35" s="4">
        <v>0</v>
      </c>
      <c r="BJ35" s="4">
        <v>0</v>
      </c>
      <c r="BQ35" s="4">
        <v>0</v>
      </c>
      <c r="BR35" s="4">
        <v>37.369999999999997</v>
      </c>
      <c r="BS35" s="4">
        <v>37.369999999999997</v>
      </c>
      <c r="BV35" s="4">
        <v>0</v>
      </c>
    </row>
    <row r="36" spans="1:74" x14ac:dyDescent="0.2">
      <c r="A36" s="4">
        <v>3016574</v>
      </c>
      <c r="B36" s="4" t="s">
        <v>200</v>
      </c>
      <c r="G36" s="4" t="s">
        <v>76</v>
      </c>
      <c r="H36" s="4" t="s">
        <v>201</v>
      </c>
      <c r="I36" s="4">
        <v>9065412836</v>
      </c>
      <c r="J36" s="5">
        <v>43242</v>
      </c>
      <c r="K36" s="5">
        <v>43153</v>
      </c>
      <c r="L36" s="5">
        <v>43241</v>
      </c>
      <c r="M36" s="4" t="s">
        <v>78</v>
      </c>
      <c r="N36" s="4" t="s">
        <v>79</v>
      </c>
      <c r="R36" s="4" t="s">
        <v>202</v>
      </c>
      <c r="S36" s="4" t="s">
        <v>81</v>
      </c>
      <c r="U36" s="4">
        <v>0</v>
      </c>
      <c r="V36" s="4" t="s">
        <v>81</v>
      </c>
      <c r="W36" s="4">
        <v>0</v>
      </c>
      <c r="Y36" s="4">
        <v>0</v>
      </c>
      <c r="Z36" s="4" t="s">
        <v>81</v>
      </c>
      <c r="AH36" s="4">
        <v>0</v>
      </c>
      <c r="AI36" s="4">
        <v>962</v>
      </c>
      <c r="AJ36" s="5">
        <v>43152</v>
      </c>
      <c r="AK36" s="4" t="s">
        <v>82</v>
      </c>
      <c r="AO36" s="4">
        <v>965</v>
      </c>
      <c r="AP36" s="5">
        <v>43241</v>
      </c>
      <c r="AQ36" s="4" t="s">
        <v>82</v>
      </c>
      <c r="AR36" s="4">
        <v>3</v>
      </c>
      <c r="AS36" s="4">
        <v>2</v>
      </c>
      <c r="AV36" s="4">
        <v>89</v>
      </c>
      <c r="AX36" s="4">
        <f>+AY36/AV36*51</f>
        <v>19.362808988764044</v>
      </c>
      <c r="AY36" s="4">
        <v>33.79</v>
      </c>
      <c r="AZ36" s="4">
        <v>3.64</v>
      </c>
      <c r="BB36" s="4">
        <v>37.43</v>
      </c>
      <c r="BG36" s="4">
        <v>0</v>
      </c>
      <c r="BJ36" s="4">
        <v>0</v>
      </c>
      <c r="BQ36" s="4">
        <v>0</v>
      </c>
      <c r="BR36" s="4">
        <v>37.43</v>
      </c>
      <c r="BS36" s="4">
        <v>37.43</v>
      </c>
      <c r="BV36" s="4">
        <v>0</v>
      </c>
    </row>
    <row r="37" spans="1:74" x14ac:dyDescent="0.2">
      <c r="A37" s="4">
        <v>2570016</v>
      </c>
      <c r="B37" s="4" t="s">
        <v>146</v>
      </c>
      <c r="C37" s="4" t="s">
        <v>147</v>
      </c>
      <c r="G37" s="4" t="s">
        <v>76</v>
      </c>
      <c r="H37" s="4" t="s">
        <v>145</v>
      </c>
      <c r="I37" s="4">
        <v>8062690734</v>
      </c>
      <c r="J37" s="5">
        <v>43228</v>
      </c>
      <c r="K37" s="5">
        <v>43061</v>
      </c>
      <c r="L37" s="5">
        <v>43146</v>
      </c>
      <c r="M37" s="4" t="s">
        <v>78</v>
      </c>
      <c r="N37" s="4" t="s">
        <v>85</v>
      </c>
      <c r="O37" s="4" t="s">
        <v>85</v>
      </c>
      <c r="R37" s="4">
        <v>88543925</v>
      </c>
      <c r="S37" s="4" t="s">
        <v>81</v>
      </c>
      <c r="U37" s="4">
        <v>0</v>
      </c>
      <c r="V37" s="4" t="s">
        <v>81</v>
      </c>
      <c r="W37" s="4">
        <v>4888</v>
      </c>
      <c r="Y37" s="4">
        <v>0</v>
      </c>
      <c r="Z37" s="4" t="s">
        <v>81</v>
      </c>
      <c r="AH37" s="4">
        <v>0</v>
      </c>
      <c r="AI37" s="4">
        <v>7843</v>
      </c>
      <c r="AJ37" s="5">
        <v>43060</v>
      </c>
      <c r="AK37" s="4" t="s">
        <v>82</v>
      </c>
      <c r="AO37" s="4">
        <v>7843</v>
      </c>
      <c r="AP37" s="5">
        <v>43146</v>
      </c>
      <c r="AQ37" s="4" t="s">
        <v>82</v>
      </c>
      <c r="AS37" s="4">
        <v>0</v>
      </c>
      <c r="AV37" s="4">
        <v>86</v>
      </c>
      <c r="AY37" s="4">
        <v>11.31</v>
      </c>
      <c r="AZ37" s="4">
        <v>0</v>
      </c>
      <c r="BB37" s="4">
        <v>11.31</v>
      </c>
      <c r="BE37" s="4">
        <v>28.25</v>
      </c>
      <c r="BF37" s="4">
        <v>0</v>
      </c>
      <c r="BG37" s="4">
        <v>28.25</v>
      </c>
      <c r="BJ37" s="4">
        <v>0</v>
      </c>
      <c r="BQ37" s="4">
        <v>0</v>
      </c>
      <c r="BR37" s="4">
        <v>39.56</v>
      </c>
      <c r="BS37" s="4">
        <v>39.56</v>
      </c>
      <c r="BV37" s="4">
        <v>0</v>
      </c>
    </row>
    <row r="38" spans="1:74" x14ac:dyDescent="0.2">
      <c r="A38" s="4">
        <v>2413847</v>
      </c>
      <c r="B38" s="4" t="s">
        <v>87</v>
      </c>
      <c r="C38" s="4" t="s">
        <v>88</v>
      </c>
      <c r="G38" s="4" t="s">
        <v>76</v>
      </c>
      <c r="H38" s="4" t="s">
        <v>89</v>
      </c>
      <c r="I38" s="4">
        <v>9065111130</v>
      </c>
      <c r="J38" s="5">
        <v>43225</v>
      </c>
      <c r="K38" s="5">
        <v>43138</v>
      </c>
      <c r="L38" s="5">
        <v>43226</v>
      </c>
      <c r="M38" s="4" t="s">
        <v>78</v>
      </c>
      <c r="N38" s="4" t="s">
        <v>85</v>
      </c>
      <c r="O38" s="4" t="s">
        <v>85</v>
      </c>
      <c r="R38" s="4" t="s">
        <v>90</v>
      </c>
      <c r="S38" s="4" t="s">
        <v>81</v>
      </c>
      <c r="U38" s="4">
        <v>0</v>
      </c>
      <c r="V38" s="4" t="s">
        <v>81</v>
      </c>
      <c r="W38" s="4">
        <v>1805</v>
      </c>
      <c r="Y38" s="4">
        <v>0</v>
      </c>
      <c r="Z38" s="4" t="s">
        <v>81</v>
      </c>
      <c r="AH38" s="4">
        <v>0</v>
      </c>
      <c r="AJ38" s="5">
        <v>43137</v>
      </c>
      <c r="AK38" s="4" t="s">
        <v>82</v>
      </c>
      <c r="AM38" s="5">
        <v>43195</v>
      </c>
      <c r="AN38" s="4" t="s">
        <v>91</v>
      </c>
      <c r="AP38" s="5">
        <v>43226</v>
      </c>
      <c r="AQ38" s="4" t="s">
        <v>82</v>
      </c>
      <c r="AS38" s="4">
        <v>0</v>
      </c>
      <c r="AV38" s="4">
        <v>89</v>
      </c>
      <c r="AX38" s="4">
        <v>4.7325842700000003</v>
      </c>
      <c r="AY38" s="4">
        <v>11.7</v>
      </c>
      <c r="AZ38" s="4">
        <v>0</v>
      </c>
      <c r="BB38" s="4">
        <v>11.7</v>
      </c>
      <c r="BD38" s="4">
        <v>11.90831461</v>
      </c>
      <c r="BE38" s="4">
        <v>29.44</v>
      </c>
      <c r="BF38" s="4">
        <v>0</v>
      </c>
      <c r="BG38" s="4">
        <v>29.44</v>
      </c>
      <c r="BJ38" s="4">
        <v>0</v>
      </c>
      <c r="BQ38" s="4">
        <v>0</v>
      </c>
      <c r="BR38" s="4">
        <v>41.14</v>
      </c>
      <c r="BS38" s="4">
        <v>41.14</v>
      </c>
      <c r="BV38" s="4">
        <v>0</v>
      </c>
    </row>
    <row r="39" spans="1:74" x14ac:dyDescent="0.2">
      <c r="A39" s="4">
        <v>3018323</v>
      </c>
      <c r="B39" s="4" t="s">
        <v>226</v>
      </c>
      <c r="C39" s="4" t="s">
        <v>227</v>
      </c>
      <c r="G39" s="4" t="s">
        <v>76</v>
      </c>
      <c r="H39" s="4" t="s">
        <v>228</v>
      </c>
      <c r="I39" s="4">
        <v>9065284507</v>
      </c>
      <c r="J39" s="5">
        <v>43236</v>
      </c>
      <c r="K39" s="5">
        <v>43147</v>
      </c>
      <c r="L39" s="5">
        <v>43235</v>
      </c>
      <c r="M39" s="4" t="s">
        <v>78</v>
      </c>
      <c r="N39" s="4" t="s">
        <v>85</v>
      </c>
      <c r="O39" s="4" t="s">
        <v>85</v>
      </c>
      <c r="R39" s="4" t="s">
        <v>229</v>
      </c>
      <c r="S39" s="4" t="s">
        <v>81</v>
      </c>
      <c r="U39" s="4">
        <v>0</v>
      </c>
      <c r="V39" s="4" t="s">
        <v>81</v>
      </c>
      <c r="W39" s="4">
        <v>0</v>
      </c>
      <c r="Y39" s="4">
        <v>0</v>
      </c>
      <c r="Z39" s="4" t="s">
        <v>81</v>
      </c>
      <c r="AH39" s="4">
        <v>0</v>
      </c>
      <c r="AI39" s="4">
        <v>1</v>
      </c>
      <c r="AJ39" s="5">
        <v>43146</v>
      </c>
      <c r="AK39" s="4" t="s">
        <v>82</v>
      </c>
      <c r="AO39" s="4">
        <v>1</v>
      </c>
      <c r="AP39" s="5">
        <v>43235</v>
      </c>
      <c r="AQ39" s="4" t="s">
        <v>82</v>
      </c>
      <c r="AS39" s="4">
        <v>0</v>
      </c>
      <c r="AV39" s="4">
        <v>89</v>
      </c>
      <c r="AY39" s="4">
        <v>11.71</v>
      </c>
      <c r="AZ39" s="4">
        <v>0</v>
      </c>
      <c r="BB39" s="4">
        <v>11.71</v>
      </c>
      <c r="BE39" s="4">
        <v>29.49</v>
      </c>
      <c r="BF39" s="4">
        <v>0</v>
      </c>
      <c r="BG39" s="4">
        <v>29.49</v>
      </c>
      <c r="BJ39" s="4">
        <v>0</v>
      </c>
      <c r="BQ39" s="4">
        <v>0</v>
      </c>
      <c r="BR39" s="4">
        <v>41.2</v>
      </c>
      <c r="BS39" s="4">
        <v>41.2</v>
      </c>
      <c r="BV39" s="4">
        <v>0</v>
      </c>
    </row>
    <row r="40" spans="1:74" x14ac:dyDescent="0.2">
      <c r="A40" s="4">
        <v>2570016</v>
      </c>
      <c r="B40" s="4" t="s">
        <v>146</v>
      </c>
      <c r="C40" s="4" t="s">
        <v>147</v>
      </c>
      <c r="G40" s="4" t="s">
        <v>76</v>
      </c>
      <c r="H40" s="4" t="s">
        <v>145</v>
      </c>
      <c r="I40" s="4">
        <v>9065272723</v>
      </c>
      <c r="J40" s="5">
        <v>43236</v>
      </c>
      <c r="K40" s="5">
        <v>43147</v>
      </c>
      <c r="L40" s="5">
        <v>43235</v>
      </c>
      <c r="M40" s="4" t="s">
        <v>78</v>
      </c>
      <c r="N40" s="4" t="s">
        <v>85</v>
      </c>
      <c r="O40" s="4" t="s">
        <v>85</v>
      </c>
      <c r="R40" s="4">
        <v>88543925</v>
      </c>
      <c r="S40" s="4" t="s">
        <v>81</v>
      </c>
      <c r="U40" s="4">
        <v>0</v>
      </c>
      <c r="V40" s="4" t="s">
        <v>81</v>
      </c>
      <c r="W40" s="4">
        <v>4888</v>
      </c>
      <c r="Y40" s="4">
        <v>0</v>
      </c>
      <c r="Z40" s="4" t="s">
        <v>81</v>
      </c>
      <c r="AH40" s="4">
        <v>0</v>
      </c>
      <c r="AI40" s="4">
        <v>7843</v>
      </c>
      <c r="AJ40" s="5">
        <v>43146</v>
      </c>
      <c r="AK40" s="4" t="s">
        <v>82</v>
      </c>
      <c r="AL40" s="4">
        <v>7843</v>
      </c>
      <c r="AM40" s="5">
        <v>43222</v>
      </c>
      <c r="AN40" s="4" t="s">
        <v>148</v>
      </c>
      <c r="AO40" s="4">
        <v>7843</v>
      </c>
      <c r="AP40" s="5">
        <v>43235</v>
      </c>
      <c r="AQ40" s="4" t="s">
        <v>82</v>
      </c>
      <c r="AS40" s="4">
        <v>0</v>
      </c>
      <c r="AV40" s="4">
        <v>89</v>
      </c>
      <c r="AY40" s="4">
        <v>11.71</v>
      </c>
      <c r="AZ40" s="4">
        <v>0</v>
      </c>
      <c r="BB40" s="4">
        <v>11.71</v>
      </c>
      <c r="BE40" s="4">
        <v>29.49</v>
      </c>
      <c r="BF40" s="4">
        <v>0</v>
      </c>
      <c r="BG40" s="4">
        <v>29.49</v>
      </c>
      <c r="BJ40" s="4">
        <v>0</v>
      </c>
      <c r="BQ40" s="4">
        <v>0</v>
      </c>
      <c r="BR40" s="4">
        <v>41.2</v>
      </c>
      <c r="BS40" s="4">
        <v>41.2</v>
      </c>
      <c r="BV40" s="4">
        <v>0</v>
      </c>
    </row>
    <row r="41" spans="1:74" x14ac:dyDescent="0.2">
      <c r="A41" s="4">
        <v>3040232</v>
      </c>
      <c r="B41" s="4" t="s">
        <v>253</v>
      </c>
      <c r="C41" s="4" t="s">
        <v>254</v>
      </c>
      <c r="G41" s="4" t="s">
        <v>76</v>
      </c>
      <c r="H41" s="4" t="s">
        <v>255</v>
      </c>
      <c r="I41" s="4">
        <v>9065412040</v>
      </c>
      <c r="J41" s="5">
        <v>43242</v>
      </c>
      <c r="K41" s="5">
        <v>43153</v>
      </c>
      <c r="L41" s="5">
        <v>43241</v>
      </c>
      <c r="M41" s="4" t="s">
        <v>78</v>
      </c>
      <c r="N41" s="4" t="s">
        <v>85</v>
      </c>
      <c r="O41" s="4" t="s">
        <v>85</v>
      </c>
      <c r="R41" s="4" t="s">
        <v>256</v>
      </c>
      <c r="S41" s="4" t="s">
        <v>81</v>
      </c>
      <c r="U41" s="4">
        <v>0</v>
      </c>
      <c r="V41" s="4" t="s">
        <v>81</v>
      </c>
      <c r="W41" s="4">
        <v>0</v>
      </c>
      <c r="Y41" s="4">
        <v>0</v>
      </c>
      <c r="Z41" s="4" t="s">
        <v>81</v>
      </c>
      <c r="AH41" s="4">
        <v>0</v>
      </c>
      <c r="AI41" s="4">
        <v>2734</v>
      </c>
      <c r="AJ41" s="5">
        <v>43152</v>
      </c>
      <c r="AK41" s="4" t="s">
        <v>82</v>
      </c>
      <c r="AO41" s="4">
        <v>2734</v>
      </c>
      <c r="AP41" s="5">
        <v>43241</v>
      </c>
      <c r="AQ41" s="4" t="s">
        <v>82</v>
      </c>
      <c r="AS41" s="4">
        <v>0</v>
      </c>
      <c r="AV41" s="4">
        <v>89</v>
      </c>
      <c r="AY41" s="4">
        <v>11.71</v>
      </c>
      <c r="AZ41" s="4">
        <v>0</v>
      </c>
      <c r="BB41" s="4">
        <v>11.71</v>
      </c>
      <c r="BE41" s="4">
        <v>29.53</v>
      </c>
      <c r="BF41" s="4">
        <v>0</v>
      </c>
      <c r="BG41" s="4">
        <v>29.53</v>
      </c>
      <c r="BJ41" s="4">
        <v>0</v>
      </c>
      <c r="BQ41" s="4">
        <v>0</v>
      </c>
      <c r="BR41" s="4">
        <v>41.24</v>
      </c>
      <c r="BS41" s="4">
        <v>41.24</v>
      </c>
      <c r="BV41" s="4">
        <v>0</v>
      </c>
    </row>
    <row r="42" spans="1:74" x14ac:dyDescent="0.2">
      <c r="A42" s="4">
        <v>2571307</v>
      </c>
      <c r="B42" s="4" t="s">
        <v>151</v>
      </c>
      <c r="C42" s="4" t="s">
        <v>152</v>
      </c>
      <c r="G42" s="4" t="s">
        <v>76</v>
      </c>
      <c r="H42" s="4" t="s">
        <v>149</v>
      </c>
      <c r="I42" s="4">
        <v>8062487262</v>
      </c>
      <c r="J42" s="5">
        <v>43243</v>
      </c>
      <c r="K42" s="5">
        <v>43047</v>
      </c>
      <c r="L42" s="5">
        <v>43137</v>
      </c>
      <c r="M42" s="4" t="s">
        <v>78</v>
      </c>
      <c r="N42" s="4" t="s">
        <v>85</v>
      </c>
      <c r="O42" s="4" t="s">
        <v>85</v>
      </c>
      <c r="R42" s="4" t="s">
        <v>150</v>
      </c>
      <c r="S42" s="4" t="s">
        <v>81</v>
      </c>
      <c r="U42" s="4">
        <v>0</v>
      </c>
      <c r="V42" s="4" t="s">
        <v>81</v>
      </c>
      <c r="W42" s="4">
        <v>1013</v>
      </c>
      <c r="Y42" s="4">
        <v>0</v>
      </c>
      <c r="Z42" s="4" t="s">
        <v>81</v>
      </c>
      <c r="AH42" s="4">
        <v>0</v>
      </c>
      <c r="AJ42" s="5">
        <v>43046</v>
      </c>
      <c r="AK42" s="4" t="s">
        <v>82</v>
      </c>
      <c r="AP42" s="5">
        <v>43137</v>
      </c>
      <c r="AQ42" s="4" t="s">
        <v>82</v>
      </c>
      <c r="AS42" s="4">
        <v>0</v>
      </c>
      <c r="AV42" s="4">
        <v>91</v>
      </c>
      <c r="AY42" s="4">
        <v>11.97</v>
      </c>
      <c r="AZ42" s="4">
        <v>0</v>
      </c>
      <c r="BB42" s="4">
        <v>11.97</v>
      </c>
      <c r="BE42" s="4">
        <v>29.89</v>
      </c>
      <c r="BF42" s="4">
        <v>0</v>
      </c>
      <c r="BG42" s="4">
        <v>29.89</v>
      </c>
      <c r="BJ42" s="4">
        <v>0</v>
      </c>
      <c r="BQ42" s="4">
        <v>0</v>
      </c>
      <c r="BR42" s="4">
        <v>41.86</v>
      </c>
      <c r="BS42" s="4">
        <v>41.86</v>
      </c>
      <c r="BV42" s="4">
        <v>0</v>
      </c>
    </row>
    <row r="43" spans="1:74" x14ac:dyDescent="0.2">
      <c r="A43" s="4">
        <v>2571307</v>
      </c>
      <c r="B43" s="4" t="s">
        <v>151</v>
      </c>
      <c r="C43" s="4" t="s">
        <v>152</v>
      </c>
      <c r="G43" s="4" t="s">
        <v>76</v>
      </c>
      <c r="H43" s="4" t="s">
        <v>149</v>
      </c>
      <c r="I43" s="4">
        <v>8057930180</v>
      </c>
      <c r="J43" s="5">
        <v>43243</v>
      </c>
      <c r="K43" s="5">
        <v>42863</v>
      </c>
      <c r="L43" s="5">
        <v>42954</v>
      </c>
      <c r="M43" s="4" t="s">
        <v>78</v>
      </c>
      <c r="N43" s="4" t="s">
        <v>85</v>
      </c>
      <c r="O43" s="4" t="s">
        <v>85</v>
      </c>
      <c r="R43" s="4" t="s">
        <v>150</v>
      </c>
      <c r="S43" s="4" t="s">
        <v>153</v>
      </c>
      <c r="U43" s="4">
        <v>0</v>
      </c>
      <c r="V43" s="4" t="s">
        <v>81</v>
      </c>
      <c r="W43" s="4">
        <v>1013</v>
      </c>
      <c r="Y43" s="4">
        <v>0</v>
      </c>
      <c r="Z43" s="4" t="s">
        <v>81</v>
      </c>
      <c r="AH43" s="4">
        <v>0</v>
      </c>
      <c r="AI43" s="4">
        <v>6885</v>
      </c>
      <c r="AJ43" s="5">
        <v>42862</v>
      </c>
      <c r="AK43" s="4" t="s">
        <v>82</v>
      </c>
      <c r="AP43" s="5">
        <v>42954</v>
      </c>
      <c r="AQ43" s="4" t="s">
        <v>82</v>
      </c>
      <c r="AS43" s="4">
        <v>0</v>
      </c>
      <c r="AV43" s="4">
        <v>92</v>
      </c>
      <c r="AY43" s="4">
        <v>12.1</v>
      </c>
      <c r="AZ43" s="4">
        <v>0</v>
      </c>
      <c r="BB43" s="4">
        <v>12.1</v>
      </c>
      <c r="BE43" s="4">
        <v>30.22</v>
      </c>
      <c r="BF43" s="4">
        <v>0</v>
      </c>
      <c r="BG43" s="4">
        <v>30.22</v>
      </c>
      <c r="BJ43" s="4">
        <v>0</v>
      </c>
      <c r="BQ43" s="4">
        <v>0</v>
      </c>
      <c r="BR43" s="4">
        <v>42.32</v>
      </c>
      <c r="BS43" s="4">
        <v>42.32</v>
      </c>
      <c r="BV43" s="4">
        <v>0</v>
      </c>
    </row>
    <row r="44" spans="1:74" x14ac:dyDescent="0.2">
      <c r="A44" s="4">
        <v>2571307</v>
      </c>
      <c r="B44" s="4" t="s">
        <v>151</v>
      </c>
      <c r="C44" s="4" t="s">
        <v>152</v>
      </c>
      <c r="G44" s="4" t="s">
        <v>76</v>
      </c>
      <c r="H44" s="4" t="s">
        <v>149</v>
      </c>
      <c r="I44" s="4">
        <v>8060130520</v>
      </c>
      <c r="J44" s="5">
        <v>43243</v>
      </c>
      <c r="K44" s="5">
        <v>42955</v>
      </c>
      <c r="L44" s="5">
        <v>43046</v>
      </c>
      <c r="M44" s="4" t="s">
        <v>78</v>
      </c>
      <c r="N44" s="4" t="s">
        <v>85</v>
      </c>
      <c r="O44" s="4" t="s">
        <v>85</v>
      </c>
      <c r="R44" s="4" t="s">
        <v>150</v>
      </c>
      <c r="S44" s="4" t="s">
        <v>81</v>
      </c>
      <c r="U44" s="4">
        <v>0</v>
      </c>
      <c r="V44" s="4" t="s">
        <v>81</v>
      </c>
      <c r="W44" s="4">
        <v>1013</v>
      </c>
      <c r="Y44" s="4">
        <v>0</v>
      </c>
      <c r="Z44" s="4" t="s">
        <v>81</v>
      </c>
      <c r="AH44" s="4">
        <v>0</v>
      </c>
      <c r="AJ44" s="5">
        <v>42954</v>
      </c>
      <c r="AK44" s="4" t="s">
        <v>82</v>
      </c>
      <c r="AP44" s="5">
        <v>43046</v>
      </c>
      <c r="AQ44" s="4" t="s">
        <v>82</v>
      </c>
      <c r="AS44" s="4">
        <v>0</v>
      </c>
      <c r="AV44" s="4">
        <v>92</v>
      </c>
      <c r="AY44" s="4">
        <v>12.1</v>
      </c>
      <c r="AZ44" s="4">
        <v>0</v>
      </c>
      <c r="BB44" s="4">
        <v>12.1</v>
      </c>
      <c r="BE44" s="4">
        <v>30.22</v>
      </c>
      <c r="BF44" s="4">
        <v>0</v>
      </c>
      <c r="BG44" s="4">
        <v>30.22</v>
      </c>
      <c r="BJ44" s="4">
        <v>0</v>
      </c>
      <c r="BQ44" s="4">
        <v>0</v>
      </c>
      <c r="BR44" s="4">
        <v>42.32</v>
      </c>
      <c r="BS44" s="4">
        <v>42.32</v>
      </c>
      <c r="BV44" s="4">
        <v>0</v>
      </c>
    </row>
    <row r="45" spans="1:74" x14ac:dyDescent="0.2">
      <c r="A45" s="4">
        <v>2570016</v>
      </c>
      <c r="B45" s="4" t="s">
        <v>146</v>
      </c>
      <c r="C45" s="4" t="s">
        <v>147</v>
      </c>
      <c r="G45" s="4" t="s">
        <v>76</v>
      </c>
      <c r="H45" s="4" t="s">
        <v>145</v>
      </c>
      <c r="I45" s="4">
        <v>8058232292</v>
      </c>
      <c r="J45" s="5">
        <v>43228</v>
      </c>
      <c r="K45" s="5">
        <v>42877</v>
      </c>
      <c r="L45" s="5">
        <v>42968</v>
      </c>
      <c r="M45" s="4" t="s">
        <v>78</v>
      </c>
      <c r="N45" s="4" t="s">
        <v>85</v>
      </c>
      <c r="O45" s="4" t="s">
        <v>85</v>
      </c>
      <c r="R45" s="4">
        <v>88543925</v>
      </c>
      <c r="S45" s="4" t="s">
        <v>81</v>
      </c>
      <c r="U45" s="4">
        <v>0</v>
      </c>
      <c r="V45" s="4" t="s">
        <v>81</v>
      </c>
      <c r="W45" s="4">
        <v>4888</v>
      </c>
      <c r="Y45" s="4">
        <v>0</v>
      </c>
      <c r="Z45" s="4" t="s">
        <v>81</v>
      </c>
      <c r="AH45" s="4">
        <v>0</v>
      </c>
      <c r="AI45" s="4">
        <v>7843</v>
      </c>
      <c r="AJ45" s="5">
        <v>42876</v>
      </c>
      <c r="AK45" s="4" t="s">
        <v>82</v>
      </c>
      <c r="AO45" s="4">
        <v>7843</v>
      </c>
      <c r="AP45" s="5">
        <v>42968</v>
      </c>
      <c r="AQ45" s="4" t="s">
        <v>82</v>
      </c>
      <c r="AS45" s="4">
        <v>0</v>
      </c>
      <c r="AV45" s="4">
        <v>92</v>
      </c>
      <c r="AY45" s="4">
        <v>12.1</v>
      </c>
      <c r="AZ45" s="4">
        <v>0</v>
      </c>
      <c r="BB45" s="4">
        <v>12.1</v>
      </c>
      <c r="BE45" s="4">
        <v>30.22</v>
      </c>
      <c r="BF45" s="4">
        <v>0</v>
      </c>
      <c r="BG45" s="4">
        <v>30.22</v>
      </c>
      <c r="BJ45" s="4">
        <v>0</v>
      </c>
      <c r="BQ45" s="4">
        <v>0</v>
      </c>
      <c r="BR45" s="4">
        <v>42.32</v>
      </c>
      <c r="BS45" s="4">
        <v>42.32</v>
      </c>
      <c r="BV45" s="4">
        <v>0</v>
      </c>
    </row>
    <row r="46" spans="1:74" x14ac:dyDescent="0.2">
      <c r="A46" s="4">
        <v>2570016</v>
      </c>
      <c r="B46" s="4" t="s">
        <v>146</v>
      </c>
      <c r="C46" s="4" t="s">
        <v>147</v>
      </c>
      <c r="G46" s="4" t="s">
        <v>76</v>
      </c>
      <c r="H46" s="4" t="s">
        <v>145</v>
      </c>
      <c r="I46" s="4">
        <v>8060355324</v>
      </c>
      <c r="J46" s="5">
        <v>43228</v>
      </c>
      <c r="K46" s="5">
        <v>42969</v>
      </c>
      <c r="L46" s="5">
        <v>43060</v>
      </c>
      <c r="M46" s="4" t="s">
        <v>78</v>
      </c>
      <c r="N46" s="4" t="s">
        <v>85</v>
      </c>
      <c r="O46" s="4" t="s">
        <v>85</v>
      </c>
      <c r="R46" s="4">
        <v>88543925</v>
      </c>
      <c r="S46" s="4" t="s">
        <v>81</v>
      </c>
      <c r="U46" s="4">
        <v>0</v>
      </c>
      <c r="V46" s="4" t="s">
        <v>81</v>
      </c>
      <c r="W46" s="4">
        <v>4888</v>
      </c>
      <c r="Y46" s="4">
        <v>0</v>
      </c>
      <c r="Z46" s="4" t="s">
        <v>81</v>
      </c>
      <c r="AH46" s="4">
        <v>0</v>
      </c>
      <c r="AI46" s="4">
        <v>7843</v>
      </c>
      <c r="AJ46" s="5">
        <v>42968</v>
      </c>
      <c r="AK46" s="4" t="s">
        <v>82</v>
      </c>
      <c r="AO46" s="4">
        <v>7843</v>
      </c>
      <c r="AP46" s="5">
        <v>43060</v>
      </c>
      <c r="AQ46" s="4" t="s">
        <v>82</v>
      </c>
      <c r="AS46" s="4">
        <v>0</v>
      </c>
      <c r="AV46" s="4">
        <v>92</v>
      </c>
      <c r="AY46" s="4">
        <v>12.1</v>
      </c>
      <c r="AZ46" s="4">
        <v>0</v>
      </c>
      <c r="BB46" s="4">
        <v>12.1</v>
      </c>
      <c r="BE46" s="4">
        <v>30.22</v>
      </c>
      <c r="BF46" s="4">
        <v>0</v>
      </c>
      <c r="BG46" s="4">
        <v>30.22</v>
      </c>
      <c r="BJ46" s="4">
        <v>0</v>
      </c>
      <c r="BQ46" s="4">
        <v>0</v>
      </c>
      <c r="BR46" s="4">
        <v>42.32</v>
      </c>
      <c r="BS46" s="4">
        <v>42.32</v>
      </c>
      <c r="BV46" s="4">
        <v>0</v>
      </c>
    </row>
    <row r="47" spans="1:74" x14ac:dyDescent="0.2">
      <c r="A47" s="4">
        <v>2596130</v>
      </c>
      <c r="B47" s="4" t="s">
        <v>154</v>
      </c>
      <c r="C47" s="4" t="s">
        <v>155</v>
      </c>
      <c r="G47" s="4" t="s">
        <v>76</v>
      </c>
      <c r="H47" s="4" t="s">
        <v>156</v>
      </c>
      <c r="I47" s="4">
        <v>9065421696</v>
      </c>
      <c r="J47" s="5">
        <v>43242</v>
      </c>
      <c r="K47" s="5">
        <v>43153</v>
      </c>
      <c r="L47" s="5">
        <v>43241</v>
      </c>
      <c r="M47" s="4" t="s">
        <v>78</v>
      </c>
      <c r="N47" s="4" t="s">
        <v>85</v>
      </c>
      <c r="O47" s="4" t="s">
        <v>85</v>
      </c>
      <c r="R47" s="4">
        <v>85464686</v>
      </c>
      <c r="S47" s="4" t="s">
        <v>81</v>
      </c>
      <c r="U47" s="4">
        <v>0</v>
      </c>
      <c r="V47" s="4" t="s">
        <v>81</v>
      </c>
      <c r="W47" s="4">
        <v>13305</v>
      </c>
      <c r="Y47" s="4">
        <v>0</v>
      </c>
      <c r="Z47" s="4" t="s">
        <v>81</v>
      </c>
      <c r="AH47" s="4">
        <v>0</v>
      </c>
      <c r="AI47" s="4">
        <v>1464</v>
      </c>
      <c r="AJ47" s="5">
        <v>43152</v>
      </c>
      <c r="AK47" s="4" t="s">
        <v>82</v>
      </c>
      <c r="AO47" s="4">
        <v>1467</v>
      </c>
      <c r="AP47" s="5">
        <v>43241</v>
      </c>
      <c r="AQ47" s="4" t="s">
        <v>82</v>
      </c>
      <c r="AR47" s="4">
        <v>3</v>
      </c>
      <c r="AS47" s="4">
        <v>2</v>
      </c>
      <c r="AU47" s="4">
        <v>2.7</v>
      </c>
      <c r="AV47" s="4">
        <v>89</v>
      </c>
      <c r="AY47" s="4">
        <v>11.71</v>
      </c>
      <c r="AZ47" s="4">
        <v>4.05</v>
      </c>
      <c r="BB47" s="4">
        <v>15.76</v>
      </c>
      <c r="BE47" s="4">
        <v>29.53</v>
      </c>
      <c r="BF47" s="4">
        <v>4.3600000000000003</v>
      </c>
      <c r="BG47" s="4">
        <v>33.89</v>
      </c>
      <c r="BJ47" s="4">
        <v>0</v>
      </c>
      <c r="BQ47" s="4">
        <v>0</v>
      </c>
      <c r="BR47" s="4">
        <v>49.65</v>
      </c>
      <c r="BS47" s="4">
        <v>49.65</v>
      </c>
      <c r="BV47" s="4">
        <v>0</v>
      </c>
    </row>
    <row r="48" spans="1:74" x14ac:dyDescent="0.2">
      <c r="A48" s="4">
        <v>2857971</v>
      </c>
      <c r="B48" s="4" t="s">
        <v>172</v>
      </c>
      <c r="G48" s="4" t="s">
        <v>76</v>
      </c>
      <c r="H48" s="4" t="s">
        <v>173</v>
      </c>
      <c r="I48" s="4">
        <v>9065092504</v>
      </c>
      <c r="J48" s="5">
        <v>43225</v>
      </c>
      <c r="K48" s="5">
        <v>43138</v>
      </c>
      <c r="L48" s="5">
        <v>43226</v>
      </c>
      <c r="M48" s="4" t="s">
        <v>78</v>
      </c>
      <c r="N48" s="4" t="s">
        <v>85</v>
      </c>
      <c r="R48" s="4" t="s">
        <v>174</v>
      </c>
      <c r="S48" s="4" t="s">
        <v>81</v>
      </c>
      <c r="U48" s="4">
        <v>0</v>
      </c>
      <c r="V48" s="4" t="s">
        <v>81</v>
      </c>
      <c r="W48" s="4">
        <v>0</v>
      </c>
      <c r="Y48" s="4">
        <v>0</v>
      </c>
      <c r="Z48" s="4" t="s">
        <v>81</v>
      </c>
      <c r="AH48" s="4">
        <v>0</v>
      </c>
      <c r="AI48" s="4">
        <v>16917</v>
      </c>
      <c r="AJ48" s="5">
        <v>43137</v>
      </c>
      <c r="AK48" s="4" t="s">
        <v>82</v>
      </c>
      <c r="AO48" s="4">
        <v>16948</v>
      </c>
      <c r="AP48" s="5">
        <v>43226</v>
      </c>
      <c r="AQ48" s="4" t="s">
        <v>82</v>
      </c>
      <c r="AR48" s="4">
        <v>31</v>
      </c>
      <c r="AS48" s="4">
        <v>13</v>
      </c>
      <c r="AV48" s="4">
        <v>89</v>
      </c>
      <c r="AY48" s="4">
        <v>11.7</v>
      </c>
      <c r="AZ48" s="4">
        <v>41.85</v>
      </c>
      <c r="BB48" s="4">
        <v>53.55</v>
      </c>
      <c r="BG48" s="4">
        <v>0</v>
      </c>
      <c r="BJ48" s="4">
        <v>0</v>
      </c>
      <c r="BQ48" s="4">
        <v>0</v>
      </c>
      <c r="BR48" s="4">
        <v>53.55</v>
      </c>
      <c r="BS48" s="4">
        <v>53.55</v>
      </c>
      <c r="BV48" s="4">
        <v>0</v>
      </c>
    </row>
    <row r="49" spans="1:74" x14ac:dyDescent="0.2">
      <c r="A49" s="4">
        <v>2571307</v>
      </c>
      <c r="B49" s="4" t="s">
        <v>151</v>
      </c>
      <c r="C49" s="4" t="s">
        <v>152</v>
      </c>
      <c r="G49" s="4" t="s">
        <v>76</v>
      </c>
      <c r="H49" s="4" t="s">
        <v>149</v>
      </c>
      <c r="I49" s="4">
        <v>8055775845</v>
      </c>
      <c r="J49" s="5">
        <v>43243</v>
      </c>
      <c r="K49" s="5">
        <v>42745</v>
      </c>
      <c r="L49" s="5">
        <v>42862</v>
      </c>
      <c r="M49" s="4" t="s">
        <v>78</v>
      </c>
      <c r="N49" s="4" t="s">
        <v>85</v>
      </c>
      <c r="O49" s="4" t="s">
        <v>85</v>
      </c>
      <c r="R49" s="4" t="s">
        <v>150</v>
      </c>
      <c r="S49" s="4" t="s">
        <v>81</v>
      </c>
      <c r="U49" s="4">
        <v>0</v>
      </c>
      <c r="V49" s="4" t="s">
        <v>81</v>
      </c>
      <c r="W49" s="4">
        <v>1013</v>
      </c>
      <c r="Y49" s="4">
        <v>0</v>
      </c>
      <c r="Z49" s="4" t="s">
        <v>81</v>
      </c>
      <c r="AH49" s="4">
        <v>0</v>
      </c>
      <c r="AI49" s="4">
        <v>6885</v>
      </c>
      <c r="AJ49" s="5">
        <v>42744</v>
      </c>
      <c r="AK49" s="4" t="s">
        <v>91</v>
      </c>
      <c r="AO49" s="4">
        <v>6885</v>
      </c>
      <c r="AP49" s="5">
        <v>42862</v>
      </c>
      <c r="AQ49" s="4" t="s">
        <v>82</v>
      </c>
      <c r="AS49" s="4">
        <v>0</v>
      </c>
      <c r="AV49" s="4">
        <v>118</v>
      </c>
      <c r="AY49" s="4">
        <v>15.52</v>
      </c>
      <c r="AZ49" s="4">
        <v>0</v>
      </c>
      <c r="BB49" s="4">
        <v>15.52</v>
      </c>
      <c r="BE49" s="4">
        <v>38.78</v>
      </c>
      <c r="BF49" s="4">
        <v>0</v>
      </c>
      <c r="BG49" s="4">
        <v>38.78</v>
      </c>
      <c r="BJ49" s="4">
        <v>0</v>
      </c>
      <c r="BQ49" s="4">
        <v>0</v>
      </c>
      <c r="BR49" s="4">
        <v>54.3</v>
      </c>
      <c r="BS49" s="4">
        <v>54.3</v>
      </c>
      <c r="BV49" s="4">
        <v>0</v>
      </c>
    </row>
    <row r="50" spans="1:74" x14ac:dyDescent="0.2">
      <c r="A50" s="4">
        <v>2570016</v>
      </c>
      <c r="B50" s="4" t="s">
        <v>146</v>
      </c>
      <c r="C50" s="4" t="s">
        <v>147</v>
      </c>
      <c r="G50" s="4" t="s">
        <v>76</v>
      </c>
      <c r="H50" s="4" t="s">
        <v>145</v>
      </c>
      <c r="I50" s="4">
        <v>8055998095</v>
      </c>
      <c r="J50" s="5">
        <v>43228</v>
      </c>
      <c r="K50" s="5">
        <v>42759</v>
      </c>
      <c r="L50" s="5">
        <v>42876</v>
      </c>
      <c r="M50" s="4" t="s">
        <v>78</v>
      </c>
      <c r="N50" s="4" t="s">
        <v>85</v>
      </c>
      <c r="O50" s="4" t="s">
        <v>85</v>
      </c>
      <c r="R50" s="4">
        <v>88543925</v>
      </c>
      <c r="S50" s="4" t="s">
        <v>81</v>
      </c>
      <c r="U50" s="4">
        <v>0</v>
      </c>
      <c r="V50" s="4" t="s">
        <v>81</v>
      </c>
      <c r="W50" s="4">
        <v>4888</v>
      </c>
      <c r="Y50" s="4">
        <v>0</v>
      </c>
      <c r="Z50" s="4" t="s">
        <v>81</v>
      </c>
      <c r="AH50" s="4">
        <v>0</v>
      </c>
      <c r="AI50" s="4">
        <v>7843</v>
      </c>
      <c r="AJ50" s="5">
        <v>42758</v>
      </c>
      <c r="AK50" s="4" t="s">
        <v>82</v>
      </c>
      <c r="AO50" s="4">
        <v>7843</v>
      </c>
      <c r="AP50" s="5">
        <v>42876</v>
      </c>
      <c r="AQ50" s="4" t="s">
        <v>82</v>
      </c>
      <c r="AS50" s="4">
        <v>0</v>
      </c>
      <c r="AV50" s="4">
        <v>118</v>
      </c>
      <c r="AY50" s="4">
        <v>15.52</v>
      </c>
      <c r="AZ50" s="4">
        <v>0</v>
      </c>
      <c r="BB50" s="4">
        <v>15.52</v>
      </c>
      <c r="BE50" s="4">
        <v>38.78</v>
      </c>
      <c r="BF50" s="4">
        <v>0</v>
      </c>
      <c r="BG50" s="4">
        <v>38.78</v>
      </c>
      <c r="BJ50" s="4">
        <v>0</v>
      </c>
      <c r="BQ50" s="4">
        <v>0</v>
      </c>
      <c r="BR50" s="4">
        <v>54.3</v>
      </c>
      <c r="BS50" s="4">
        <v>54.3</v>
      </c>
      <c r="BV50" s="4">
        <v>0</v>
      </c>
    </row>
    <row r="51" spans="1:74" x14ac:dyDescent="0.2">
      <c r="A51" s="4">
        <v>2449921</v>
      </c>
      <c r="B51" s="4" t="s">
        <v>115</v>
      </c>
      <c r="C51" s="4" t="s">
        <v>116</v>
      </c>
      <c r="G51" s="4" t="s">
        <v>76</v>
      </c>
      <c r="H51" s="4" t="s">
        <v>117</v>
      </c>
      <c r="I51" s="4">
        <v>9065287450</v>
      </c>
      <c r="J51" s="5">
        <v>43235</v>
      </c>
      <c r="K51" s="5">
        <v>43147</v>
      </c>
      <c r="L51" s="5">
        <v>43235</v>
      </c>
      <c r="M51" s="4" t="s">
        <v>78</v>
      </c>
      <c r="N51" s="4" t="s">
        <v>85</v>
      </c>
      <c r="O51" s="4" t="s">
        <v>85</v>
      </c>
      <c r="R51" s="4" t="s">
        <v>118</v>
      </c>
      <c r="S51" s="4" t="s">
        <v>81</v>
      </c>
      <c r="U51" s="4">
        <v>0</v>
      </c>
      <c r="V51" s="4" t="s">
        <v>81</v>
      </c>
      <c r="W51" s="4">
        <v>1347</v>
      </c>
      <c r="Y51" s="4">
        <v>0</v>
      </c>
      <c r="Z51" s="4" t="s">
        <v>81</v>
      </c>
      <c r="AH51" s="4">
        <v>0</v>
      </c>
      <c r="AI51" s="4">
        <v>126</v>
      </c>
      <c r="AJ51" s="5">
        <v>43146</v>
      </c>
      <c r="AK51" s="4" t="s">
        <v>82</v>
      </c>
      <c r="AO51" s="4">
        <v>132</v>
      </c>
      <c r="AP51" s="5">
        <v>43235</v>
      </c>
      <c r="AQ51" s="4" t="s">
        <v>82</v>
      </c>
      <c r="AR51" s="4">
        <v>6</v>
      </c>
      <c r="AS51" s="4">
        <v>3</v>
      </c>
      <c r="AU51" s="4">
        <v>5.4</v>
      </c>
      <c r="AV51" s="4">
        <v>89</v>
      </c>
      <c r="AX51" s="4">
        <f>+AY51/AV51*44</f>
        <v>5.7892134831460682</v>
      </c>
      <c r="AY51" s="4">
        <v>11.71</v>
      </c>
      <c r="AZ51" s="4">
        <v>8.1</v>
      </c>
      <c r="BB51" s="4">
        <v>19.809999999999999</v>
      </c>
      <c r="BD51" s="4">
        <f>+BE51/AV51*44</f>
        <v>14.57932584269663</v>
      </c>
      <c r="BE51" s="4">
        <v>29.49</v>
      </c>
      <c r="BF51" s="4">
        <v>8.69</v>
      </c>
      <c r="BG51" s="4">
        <v>38.18</v>
      </c>
      <c r="BJ51" s="4">
        <v>0</v>
      </c>
      <c r="BQ51" s="4">
        <v>0</v>
      </c>
      <c r="BR51" s="4">
        <v>57.99</v>
      </c>
      <c r="BS51" s="4">
        <v>57.99</v>
      </c>
      <c r="BV51" s="4">
        <v>0</v>
      </c>
    </row>
    <row r="52" spans="1:74" x14ac:dyDescent="0.2">
      <c r="A52" s="4">
        <v>2506125</v>
      </c>
      <c r="B52" s="4" t="s">
        <v>127</v>
      </c>
      <c r="C52" s="4" t="s">
        <v>128</v>
      </c>
      <c r="G52" s="4" t="s">
        <v>76</v>
      </c>
      <c r="H52" s="4" t="s">
        <v>129</v>
      </c>
      <c r="I52" s="4">
        <v>9065424290</v>
      </c>
      <c r="J52" s="5">
        <v>43242</v>
      </c>
      <c r="K52" s="5">
        <v>43153</v>
      </c>
      <c r="L52" s="5">
        <v>43241</v>
      </c>
      <c r="M52" s="4" t="s">
        <v>78</v>
      </c>
      <c r="N52" s="4" t="s">
        <v>85</v>
      </c>
      <c r="O52" s="4" t="s">
        <v>85</v>
      </c>
      <c r="R52" s="4" t="s">
        <v>130</v>
      </c>
      <c r="S52" s="4" t="s">
        <v>81</v>
      </c>
      <c r="U52" s="4">
        <v>0</v>
      </c>
      <c r="V52" s="4" t="s">
        <v>81</v>
      </c>
      <c r="W52" s="4">
        <v>0</v>
      </c>
      <c r="Y52" s="4">
        <v>0</v>
      </c>
      <c r="Z52" s="4" t="s">
        <v>81</v>
      </c>
      <c r="AH52" s="4">
        <v>0</v>
      </c>
      <c r="AI52" s="4">
        <v>38</v>
      </c>
      <c r="AJ52" s="5">
        <v>43152</v>
      </c>
      <c r="AK52" s="4" t="s">
        <v>82</v>
      </c>
      <c r="AO52" s="4">
        <v>44</v>
      </c>
      <c r="AP52" s="5">
        <v>43241</v>
      </c>
      <c r="AQ52" s="4" t="s">
        <v>82</v>
      </c>
      <c r="AR52" s="4">
        <v>6</v>
      </c>
      <c r="AS52" s="4">
        <v>3</v>
      </c>
      <c r="AU52" s="4">
        <v>5.4</v>
      </c>
      <c r="AV52" s="4">
        <v>89</v>
      </c>
      <c r="AX52" s="4">
        <f>+AY52/AV52*51</f>
        <v>6.7102247191011246</v>
      </c>
      <c r="AY52" s="4">
        <v>11.71</v>
      </c>
      <c r="AZ52" s="4">
        <v>8.11</v>
      </c>
      <c r="BB52" s="4">
        <v>19.82</v>
      </c>
      <c r="BD52" s="4">
        <f>+BE52/AV52*51</f>
        <v>16.921685393258429</v>
      </c>
      <c r="BE52" s="4">
        <v>29.53</v>
      </c>
      <c r="BF52" s="4">
        <v>8.7100000000000009</v>
      </c>
      <c r="BG52" s="4">
        <v>38.24</v>
      </c>
      <c r="BJ52" s="4">
        <v>0</v>
      </c>
      <c r="BQ52" s="4">
        <v>0</v>
      </c>
      <c r="BR52" s="4">
        <v>58.06</v>
      </c>
      <c r="BS52" s="4">
        <v>58.06</v>
      </c>
      <c r="BV52" s="4">
        <v>0</v>
      </c>
    </row>
    <row r="53" spans="1:74" x14ac:dyDescent="0.2">
      <c r="A53" s="4">
        <v>4190777</v>
      </c>
      <c r="C53" s="4" t="s">
        <v>307</v>
      </c>
      <c r="H53" s="4" t="s">
        <v>308</v>
      </c>
      <c r="I53" s="4">
        <v>9065121674</v>
      </c>
      <c r="J53" s="5">
        <v>43230</v>
      </c>
      <c r="K53" s="5">
        <v>43217</v>
      </c>
      <c r="L53" s="5">
        <v>43555</v>
      </c>
      <c r="M53" s="4" t="s">
        <v>296</v>
      </c>
      <c r="U53" s="4">
        <v>0</v>
      </c>
      <c r="W53" s="4">
        <v>1400</v>
      </c>
      <c r="AH53" s="4">
        <v>0</v>
      </c>
      <c r="AV53" s="4">
        <v>339</v>
      </c>
      <c r="BB53" s="4">
        <v>0</v>
      </c>
      <c r="BC53" s="4">
        <v>60.37</v>
      </c>
      <c r="BD53" s="4">
        <v>0</v>
      </c>
      <c r="BG53" s="4">
        <v>60.37</v>
      </c>
      <c r="BJ53" s="4">
        <v>0</v>
      </c>
      <c r="BQ53" s="4">
        <v>0</v>
      </c>
      <c r="BR53" s="4">
        <v>60.37</v>
      </c>
      <c r="BS53" s="4">
        <v>60.37</v>
      </c>
      <c r="BV53" s="4">
        <v>0</v>
      </c>
    </row>
    <row r="54" spans="1:74" x14ac:dyDescent="0.2">
      <c r="A54" s="4">
        <v>4190623</v>
      </c>
      <c r="C54" s="4" t="s">
        <v>297</v>
      </c>
      <c r="H54" s="4" t="s">
        <v>298</v>
      </c>
      <c r="I54" s="4">
        <v>9065121048</v>
      </c>
      <c r="J54" s="5">
        <v>43230</v>
      </c>
      <c r="K54" s="5">
        <v>43217</v>
      </c>
      <c r="L54" s="5">
        <v>43555</v>
      </c>
      <c r="M54" s="4" t="s">
        <v>296</v>
      </c>
      <c r="U54" s="4">
        <v>0</v>
      </c>
      <c r="W54" s="4">
        <v>125</v>
      </c>
      <c r="AH54" s="4">
        <v>0</v>
      </c>
      <c r="AV54" s="4">
        <v>339</v>
      </c>
      <c r="BB54" s="4">
        <v>0</v>
      </c>
      <c r="BC54" s="4">
        <v>60.37</v>
      </c>
      <c r="BD54" s="4">
        <v>0</v>
      </c>
      <c r="BG54" s="4">
        <v>60.37</v>
      </c>
      <c r="BJ54" s="4">
        <v>0</v>
      </c>
      <c r="BQ54" s="4">
        <v>0</v>
      </c>
      <c r="BR54" s="4">
        <v>60.37</v>
      </c>
      <c r="BS54" s="4">
        <v>60.37</v>
      </c>
      <c r="BV54" s="4">
        <v>0</v>
      </c>
    </row>
    <row r="55" spans="1:74" x14ac:dyDescent="0.2">
      <c r="A55" s="4">
        <v>4190730</v>
      </c>
      <c r="C55" s="4" t="s">
        <v>303</v>
      </c>
      <c r="H55" s="4" t="s">
        <v>304</v>
      </c>
      <c r="I55" s="4">
        <v>9065121511</v>
      </c>
      <c r="J55" s="5">
        <v>43230</v>
      </c>
      <c r="K55" s="5">
        <v>43217</v>
      </c>
      <c r="L55" s="5">
        <v>43555</v>
      </c>
      <c r="M55" s="4" t="s">
        <v>296</v>
      </c>
      <c r="U55" s="4">
        <v>0</v>
      </c>
      <c r="W55" s="4">
        <v>925</v>
      </c>
      <c r="AH55" s="4">
        <v>0</v>
      </c>
      <c r="AV55" s="4">
        <v>339</v>
      </c>
      <c r="BB55" s="4">
        <v>0</v>
      </c>
      <c r="BC55" s="4">
        <v>60.37</v>
      </c>
      <c r="BD55" s="4">
        <v>0</v>
      </c>
      <c r="BG55" s="4">
        <v>60.37</v>
      </c>
      <c r="BJ55" s="4">
        <v>0</v>
      </c>
      <c r="BQ55" s="4">
        <v>0</v>
      </c>
      <c r="BR55" s="4">
        <v>60.37</v>
      </c>
      <c r="BS55" s="4">
        <v>60.37</v>
      </c>
      <c r="BV55" s="4">
        <v>0</v>
      </c>
    </row>
    <row r="56" spans="1:74" x14ac:dyDescent="0.2">
      <c r="A56" s="4">
        <v>4190759</v>
      </c>
      <c r="C56" s="4" t="s">
        <v>305</v>
      </c>
      <c r="H56" s="4" t="s">
        <v>306</v>
      </c>
      <c r="I56" s="4">
        <v>9065121600</v>
      </c>
      <c r="J56" s="5">
        <v>43230</v>
      </c>
      <c r="K56" s="5">
        <v>43217</v>
      </c>
      <c r="L56" s="5">
        <v>43555</v>
      </c>
      <c r="M56" s="4" t="s">
        <v>296</v>
      </c>
      <c r="U56" s="4">
        <v>0</v>
      </c>
      <c r="W56" s="4">
        <v>1300</v>
      </c>
      <c r="AH56" s="4">
        <v>0</v>
      </c>
      <c r="AV56" s="4">
        <v>339</v>
      </c>
      <c r="BB56" s="4">
        <v>0</v>
      </c>
      <c r="BC56" s="4">
        <v>60.37</v>
      </c>
      <c r="BD56" s="4">
        <v>0</v>
      </c>
      <c r="BG56" s="4">
        <v>60.37</v>
      </c>
      <c r="BJ56" s="4">
        <v>0</v>
      </c>
      <c r="BQ56" s="4">
        <v>0</v>
      </c>
      <c r="BR56" s="4">
        <v>60.37</v>
      </c>
      <c r="BS56" s="4">
        <v>60.37</v>
      </c>
      <c r="BV56" s="4">
        <v>0</v>
      </c>
    </row>
    <row r="57" spans="1:74" x14ac:dyDescent="0.2">
      <c r="A57" s="4">
        <v>4190580</v>
      </c>
      <c r="C57" s="4" t="s">
        <v>294</v>
      </c>
      <c r="H57" s="4" t="s">
        <v>295</v>
      </c>
      <c r="I57" s="4">
        <v>9065120857</v>
      </c>
      <c r="J57" s="5">
        <v>43230</v>
      </c>
      <c r="K57" s="5">
        <v>43217</v>
      </c>
      <c r="L57" s="5">
        <v>43555</v>
      </c>
      <c r="M57" s="4" t="s">
        <v>296</v>
      </c>
      <c r="U57" s="4">
        <v>0</v>
      </c>
      <c r="W57" s="4">
        <v>700</v>
      </c>
      <c r="AH57" s="4">
        <v>0</v>
      </c>
      <c r="AV57" s="4">
        <v>339</v>
      </c>
      <c r="BB57" s="4">
        <v>0</v>
      </c>
      <c r="BC57" s="4">
        <v>60.37</v>
      </c>
      <c r="BD57" s="4">
        <v>0</v>
      </c>
      <c r="BG57" s="4">
        <v>60.37</v>
      </c>
      <c r="BJ57" s="4">
        <v>0</v>
      </c>
      <c r="BQ57" s="4">
        <v>0</v>
      </c>
      <c r="BR57" s="4">
        <v>60.37</v>
      </c>
      <c r="BS57" s="4">
        <v>60.37</v>
      </c>
      <c r="BV57" s="4">
        <v>0</v>
      </c>
    </row>
    <row r="58" spans="1:74" x14ac:dyDescent="0.2">
      <c r="A58" s="4">
        <v>4190688</v>
      </c>
      <c r="C58" s="4" t="s">
        <v>299</v>
      </c>
      <c r="H58" s="4" t="s">
        <v>300</v>
      </c>
      <c r="I58" s="4">
        <v>9065121315</v>
      </c>
      <c r="J58" s="5">
        <v>43230</v>
      </c>
      <c r="K58" s="5">
        <v>43217</v>
      </c>
      <c r="L58" s="5">
        <v>43555</v>
      </c>
      <c r="M58" s="4" t="s">
        <v>296</v>
      </c>
      <c r="U58" s="4">
        <v>0</v>
      </c>
      <c r="W58" s="4">
        <v>1</v>
      </c>
      <c r="AH58" s="4">
        <v>0</v>
      </c>
      <c r="AV58" s="4">
        <v>339</v>
      </c>
      <c r="BB58" s="4">
        <v>0</v>
      </c>
      <c r="BC58" s="4">
        <v>60.37</v>
      </c>
      <c r="BD58" s="4">
        <v>0</v>
      </c>
      <c r="BG58" s="4">
        <v>60.37</v>
      </c>
      <c r="BJ58" s="4">
        <v>0</v>
      </c>
      <c r="BQ58" s="4">
        <v>0</v>
      </c>
      <c r="BR58" s="4">
        <v>60.37</v>
      </c>
      <c r="BS58" s="4">
        <v>60.37</v>
      </c>
      <c r="BV58" s="4">
        <v>0</v>
      </c>
    </row>
    <row r="59" spans="1:74" x14ac:dyDescent="0.2">
      <c r="A59" s="4">
        <v>4190712</v>
      </c>
      <c r="C59" s="4" t="s">
        <v>301</v>
      </c>
      <c r="H59" s="4" t="s">
        <v>302</v>
      </c>
      <c r="I59" s="4">
        <v>9065121422</v>
      </c>
      <c r="J59" s="5">
        <v>43230</v>
      </c>
      <c r="K59" s="5">
        <v>43216</v>
      </c>
      <c r="L59" s="5">
        <v>43555</v>
      </c>
      <c r="M59" s="4" t="s">
        <v>296</v>
      </c>
      <c r="U59" s="4">
        <v>0</v>
      </c>
      <c r="W59" s="4">
        <v>1500</v>
      </c>
      <c r="AH59" s="4">
        <v>0</v>
      </c>
      <c r="AV59" s="4">
        <v>340</v>
      </c>
      <c r="BB59" s="4">
        <v>0</v>
      </c>
      <c r="BC59" s="4">
        <v>60.55</v>
      </c>
      <c r="BD59" s="4">
        <v>0</v>
      </c>
      <c r="BG59" s="4">
        <v>60.55</v>
      </c>
      <c r="BJ59" s="4">
        <v>0</v>
      </c>
      <c r="BQ59" s="4">
        <v>0</v>
      </c>
      <c r="BR59" s="4">
        <v>60.55</v>
      </c>
      <c r="BS59" s="4">
        <v>60.55</v>
      </c>
      <c r="BV59" s="4">
        <v>0</v>
      </c>
    </row>
    <row r="60" spans="1:74" x14ac:dyDescent="0.2">
      <c r="A60" s="4">
        <v>3016485</v>
      </c>
      <c r="B60" s="4" t="s">
        <v>197</v>
      </c>
      <c r="G60" s="4" t="s">
        <v>76</v>
      </c>
      <c r="H60" s="4" t="s">
        <v>198</v>
      </c>
      <c r="I60" s="4">
        <v>9065248958</v>
      </c>
      <c r="J60" s="5">
        <v>43236</v>
      </c>
      <c r="K60" s="5">
        <v>43147</v>
      </c>
      <c r="L60" s="5">
        <v>43235</v>
      </c>
      <c r="M60" s="4" t="s">
        <v>78</v>
      </c>
      <c r="N60" s="4" t="s">
        <v>85</v>
      </c>
      <c r="R60" s="4" t="s">
        <v>199</v>
      </c>
      <c r="S60" s="4" t="s">
        <v>81</v>
      </c>
      <c r="U60" s="4">
        <v>0</v>
      </c>
      <c r="V60" s="4" t="s">
        <v>81</v>
      </c>
      <c r="W60" s="4">
        <v>0</v>
      </c>
      <c r="Y60" s="4">
        <v>0</v>
      </c>
      <c r="Z60" s="4" t="s">
        <v>81</v>
      </c>
      <c r="AH60" s="4">
        <v>0</v>
      </c>
      <c r="AI60" s="4">
        <v>3840</v>
      </c>
      <c r="AJ60" s="5">
        <v>43146</v>
      </c>
      <c r="AK60" s="4" t="s">
        <v>82</v>
      </c>
      <c r="AO60" s="4">
        <v>3878</v>
      </c>
      <c r="AP60" s="5">
        <v>43235</v>
      </c>
      <c r="AQ60" s="4" t="s">
        <v>82</v>
      </c>
      <c r="AR60" s="4">
        <v>38</v>
      </c>
      <c r="AS60" s="4">
        <v>-19</v>
      </c>
      <c r="AV60" s="4">
        <v>89</v>
      </c>
      <c r="AX60" s="4">
        <f>+AY60/AV60*45</f>
        <v>5.9207865168539335</v>
      </c>
      <c r="AY60" s="4">
        <v>11.71</v>
      </c>
      <c r="AZ60" s="4">
        <v>51.33</v>
      </c>
      <c r="BB60" s="4">
        <v>63.04</v>
      </c>
      <c r="BG60" s="4">
        <v>0</v>
      </c>
      <c r="BJ60" s="4">
        <v>0</v>
      </c>
      <c r="BQ60" s="4">
        <v>0</v>
      </c>
      <c r="BR60" s="4">
        <v>63.04</v>
      </c>
      <c r="BS60" s="4">
        <v>63.04</v>
      </c>
      <c r="BV60" s="4">
        <v>0</v>
      </c>
    </row>
    <row r="61" spans="1:74" x14ac:dyDescent="0.2">
      <c r="A61" s="4">
        <v>2414154</v>
      </c>
      <c r="B61" s="4" t="s">
        <v>101</v>
      </c>
      <c r="C61" s="4" t="s">
        <v>102</v>
      </c>
      <c r="G61" s="4" t="s">
        <v>76</v>
      </c>
      <c r="H61" s="4" t="s">
        <v>103</v>
      </c>
      <c r="I61" s="4">
        <v>9065098507</v>
      </c>
      <c r="J61" s="5">
        <v>43225</v>
      </c>
      <c r="K61" s="5">
        <v>43138</v>
      </c>
      <c r="L61" s="5">
        <v>43226</v>
      </c>
      <c r="M61" s="4" t="s">
        <v>78</v>
      </c>
      <c r="N61" s="4" t="s">
        <v>85</v>
      </c>
      <c r="O61" s="4" t="s">
        <v>85</v>
      </c>
      <c r="R61" s="4" t="s">
        <v>104</v>
      </c>
      <c r="S61" s="4" t="s">
        <v>81</v>
      </c>
      <c r="U61" s="4">
        <v>0</v>
      </c>
      <c r="V61" s="4" t="s">
        <v>81</v>
      </c>
      <c r="W61" s="4">
        <v>1513</v>
      </c>
      <c r="Y61" s="4">
        <v>0</v>
      </c>
      <c r="Z61" s="4" t="s">
        <v>81</v>
      </c>
      <c r="AH61" s="4">
        <v>0</v>
      </c>
      <c r="AI61" s="4">
        <v>306</v>
      </c>
      <c r="AJ61" s="5">
        <v>43137</v>
      </c>
      <c r="AK61" s="4" t="s">
        <v>82</v>
      </c>
      <c r="AL61" s="4">
        <v>308</v>
      </c>
      <c r="AM61" s="5">
        <v>43194</v>
      </c>
      <c r="AN61" s="4" t="s">
        <v>91</v>
      </c>
      <c r="AO61" s="4">
        <v>315</v>
      </c>
      <c r="AP61" s="5">
        <v>43226</v>
      </c>
      <c r="AQ61" s="4" t="s">
        <v>82</v>
      </c>
      <c r="AR61" s="4">
        <v>9</v>
      </c>
      <c r="AS61" s="4">
        <v>4</v>
      </c>
      <c r="AU61" s="4">
        <v>8.1</v>
      </c>
      <c r="AV61" s="4">
        <v>89</v>
      </c>
      <c r="AX61" s="4">
        <f>+AY61/AV61*53</f>
        <v>6.9674157303370787</v>
      </c>
      <c r="AY61" s="4">
        <v>11.7</v>
      </c>
      <c r="AZ61" s="4">
        <v>12.15</v>
      </c>
      <c r="BB61" s="4">
        <v>23.85</v>
      </c>
      <c r="BD61" s="4">
        <f>+BE61/89*36</f>
        <v>11.908314606741575</v>
      </c>
      <c r="BE61" s="4">
        <v>29.44</v>
      </c>
      <c r="BF61" s="4">
        <v>13</v>
      </c>
      <c r="BG61" s="4">
        <v>42.44</v>
      </c>
      <c r="BJ61" s="4">
        <v>0</v>
      </c>
      <c r="BQ61" s="4">
        <v>0</v>
      </c>
      <c r="BR61" s="4">
        <v>66.290000000000006</v>
      </c>
      <c r="BS61" s="4">
        <v>66.290000000000006</v>
      </c>
      <c r="BV61" s="4">
        <v>0</v>
      </c>
    </row>
    <row r="62" spans="1:74" x14ac:dyDescent="0.2">
      <c r="A62" s="4">
        <v>4139075</v>
      </c>
      <c r="B62" s="4" t="s">
        <v>291</v>
      </c>
      <c r="G62" s="4" t="s">
        <v>76</v>
      </c>
      <c r="H62" s="4" t="s">
        <v>292</v>
      </c>
      <c r="I62" s="4">
        <v>9065240382</v>
      </c>
      <c r="J62" s="5">
        <v>43236</v>
      </c>
      <c r="K62" s="5">
        <v>43147</v>
      </c>
      <c r="L62" s="5">
        <v>43235</v>
      </c>
      <c r="M62" s="4" t="s">
        <v>78</v>
      </c>
      <c r="N62" s="4" t="s">
        <v>79</v>
      </c>
      <c r="R62" s="4" t="s">
        <v>293</v>
      </c>
      <c r="S62" s="4" t="s">
        <v>81</v>
      </c>
      <c r="U62" s="4">
        <v>0</v>
      </c>
      <c r="V62" s="4" t="s">
        <v>81</v>
      </c>
      <c r="W62" s="4">
        <v>0</v>
      </c>
      <c r="Y62" s="4">
        <v>0</v>
      </c>
      <c r="Z62" s="4" t="s">
        <v>81</v>
      </c>
      <c r="AH62" s="4">
        <v>0</v>
      </c>
      <c r="AI62" s="4">
        <v>29825</v>
      </c>
      <c r="AJ62" s="5">
        <v>43147</v>
      </c>
      <c r="AK62" s="4" t="s">
        <v>82</v>
      </c>
      <c r="AO62" s="4">
        <v>29856</v>
      </c>
      <c r="AP62" s="5">
        <v>43235</v>
      </c>
      <c r="AQ62" s="4" t="s">
        <v>82</v>
      </c>
      <c r="AR62" s="4">
        <v>31</v>
      </c>
      <c r="AS62" s="4">
        <v>16</v>
      </c>
      <c r="AV62" s="4">
        <v>89</v>
      </c>
      <c r="AY62" s="4">
        <v>33.78</v>
      </c>
      <c r="AZ62" s="4">
        <v>37.57</v>
      </c>
      <c r="BB62" s="4">
        <v>71.349999999999994</v>
      </c>
      <c r="BG62" s="4">
        <v>0</v>
      </c>
      <c r="BJ62" s="4">
        <v>0</v>
      </c>
      <c r="BQ62" s="4">
        <v>0</v>
      </c>
      <c r="BR62" s="4">
        <v>71.349999999999994</v>
      </c>
      <c r="BS62" s="4">
        <v>71.349999999999994</v>
      </c>
      <c r="BV62" s="4">
        <v>0</v>
      </c>
    </row>
    <row r="63" spans="1:74" x14ac:dyDescent="0.2">
      <c r="A63" s="4">
        <v>3018332</v>
      </c>
      <c r="B63" s="4" t="s">
        <v>230</v>
      </c>
      <c r="C63" s="4" t="s">
        <v>231</v>
      </c>
      <c r="G63" s="4" t="s">
        <v>76</v>
      </c>
      <c r="H63" s="4" t="s">
        <v>232</v>
      </c>
      <c r="I63" s="4">
        <v>9065231916</v>
      </c>
      <c r="J63" s="5">
        <v>43236</v>
      </c>
      <c r="K63" s="5">
        <v>43147</v>
      </c>
      <c r="L63" s="5">
        <v>43235</v>
      </c>
      <c r="M63" s="4" t="s">
        <v>78</v>
      </c>
      <c r="N63" s="4" t="s">
        <v>85</v>
      </c>
      <c r="O63" s="4" t="s">
        <v>85</v>
      </c>
      <c r="R63" s="4" t="s">
        <v>233</v>
      </c>
      <c r="S63" s="4" t="s">
        <v>81</v>
      </c>
      <c r="U63" s="4">
        <v>0</v>
      </c>
      <c r="V63" s="4" t="s">
        <v>81</v>
      </c>
      <c r="W63" s="4">
        <v>0</v>
      </c>
      <c r="Y63" s="4">
        <v>0</v>
      </c>
      <c r="Z63" s="4" t="s">
        <v>81</v>
      </c>
      <c r="AH63" s="4">
        <v>0</v>
      </c>
      <c r="AI63" s="4">
        <v>733</v>
      </c>
      <c r="AJ63" s="5">
        <v>43146</v>
      </c>
      <c r="AK63" s="4" t="s">
        <v>82</v>
      </c>
      <c r="AO63" s="4">
        <v>749</v>
      </c>
      <c r="AP63" s="5">
        <v>43235</v>
      </c>
      <c r="AQ63" s="4" t="s">
        <v>82</v>
      </c>
      <c r="AR63" s="4">
        <v>16</v>
      </c>
      <c r="AS63" s="4">
        <v>-8</v>
      </c>
      <c r="AU63" s="4">
        <v>8</v>
      </c>
      <c r="AV63" s="4">
        <v>89</v>
      </c>
      <c r="AX63" s="4">
        <f>+AY63/AV63*45</f>
        <v>5.9207865168539335</v>
      </c>
      <c r="AY63" s="4">
        <v>11.71</v>
      </c>
      <c r="AZ63" s="4">
        <v>21.61</v>
      </c>
      <c r="BB63" s="4">
        <v>33.32</v>
      </c>
      <c r="BD63" s="4">
        <f>+BE63/AV63*45</f>
        <v>14.910674157303371</v>
      </c>
      <c r="BE63" s="4">
        <v>29.49</v>
      </c>
      <c r="BF63" s="4">
        <v>12.88</v>
      </c>
      <c r="BG63" s="4">
        <v>42.37</v>
      </c>
      <c r="BJ63" s="4">
        <v>0</v>
      </c>
      <c r="BQ63" s="4">
        <v>0</v>
      </c>
      <c r="BR63" s="4">
        <v>75.69</v>
      </c>
      <c r="BS63" s="4">
        <v>75.69</v>
      </c>
      <c r="BV63" s="4">
        <v>0</v>
      </c>
    </row>
    <row r="64" spans="1:74" x14ac:dyDescent="0.2">
      <c r="A64" s="4">
        <v>3018495</v>
      </c>
      <c r="B64" s="4" t="s">
        <v>249</v>
      </c>
      <c r="C64" s="4" t="s">
        <v>250</v>
      </c>
      <c r="G64" s="4" t="s">
        <v>76</v>
      </c>
      <c r="H64" s="4" t="s">
        <v>247</v>
      </c>
      <c r="I64" s="4">
        <v>9065145231</v>
      </c>
      <c r="J64" s="5">
        <v>43230</v>
      </c>
      <c r="K64" s="5">
        <v>43141</v>
      </c>
      <c r="L64" s="5">
        <v>43229</v>
      </c>
      <c r="M64" s="4" t="s">
        <v>78</v>
      </c>
      <c r="N64" s="4" t="s">
        <v>85</v>
      </c>
      <c r="O64" s="4" t="s">
        <v>85</v>
      </c>
      <c r="R64" s="4">
        <v>150682</v>
      </c>
      <c r="S64" s="4" t="s">
        <v>81</v>
      </c>
      <c r="U64" s="4">
        <v>0</v>
      </c>
      <c r="V64" s="4" t="s">
        <v>81</v>
      </c>
      <c r="W64" s="4">
        <v>0</v>
      </c>
      <c r="Y64" s="4">
        <v>0</v>
      </c>
      <c r="Z64" s="4" t="s">
        <v>81</v>
      </c>
      <c r="AH64" s="4">
        <v>0</v>
      </c>
      <c r="AI64" s="4">
        <v>1046</v>
      </c>
      <c r="AJ64" s="5">
        <v>43140</v>
      </c>
      <c r="AK64" s="4" t="s">
        <v>82</v>
      </c>
      <c r="AO64" s="4">
        <v>1059</v>
      </c>
      <c r="AP64" s="5">
        <v>43229</v>
      </c>
      <c r="AQ64" s="4" t="s">
        <v>82</v>
      </c>
      <c r="AR64" s="4">
        <v>13</v>
      </c>
      <c r="AS64" s="4">
        <v>-6</v>
      </c>
      <c r="AU64" s="4">
        <v>11.7</v>
      </c>
      <c r="AV64" s="4">
        <v>89</v>
      </c>
      <c r="AX64" s="4">
        <f>+AY64/AV64*39</f>
        <v>5.1313483146067425</v>
      </c>
      <c r="AY64" s="4">
        <v>11.71</v>
      </c>
      <c r="AZ64" s="4">
        <v>17.559999999999999</v>
      </c>
      <c r="BB64" s="4">
        <v>29.27</v>
      </c>
      <c r="BD64" s="4">
        <f>+BE64/AV64*39</f>
        <v>12.909438202247193</v>
      </c>
      <c r="BE64" s="4">
        <v>29.46</v>
      </c>
      <c r="BF64" s="4">
        <v>18.79</v>
      </c>
      <c r="BG64" s="4">
        <v>48.25</v>
      </c>
      <c r="BJ64" s="4">
        <v>0</v>
      </c>
      <c r="BQ64" s="4">
        <v>0</v>
      </c>
      <c r="BR64" s="4">
        <v>77.52</v>
      </c>
      <c r="BS64" s="4">
        <v>77.52</v>
      </c>
      <c r="BT64" s="4">
        <v>213</v>
      </c>
      <c r="BV64" s="4">
        <v>0</v>
      </c>
    </row>
    <row r="65" spans="1:74" x14ac:dyDescent="0.2">
      <c r="A65" s="4">
        <v>2449912</v>
      </c>
      <c r="B65" s="4" t="s">
        <v>112</v>
      </c>
      <c r="C65" s="4" t="s">
        <v>113</v>
      </c>
      <c r="G65" s="4" t="s">
        <v>76</v>
      </c>
      <c r="H65" s="4" t="s">
        <v>114</v>
      </c>
      <c r="I65" s="4">
        <v>9065274930</v>
      </c>
      <c r="J65" s="5">
        <v>43236</v>
      </c>
      <c r="K65" s="5">
        <v>43147</v>
      </c>
      <c r="L65" s="5">
        <v>43235</v>
      </c>
      <c r="M65" s="4" t="s">
        <v>78</v>
      </c>
      <c r="N65" s="4" t="s">
        <v>85</v>
      </c>
      <c r="O65" s="4" t="s">
        <v>85</v>
      </c>
      <c r="R65" s="4">
        <v>621259</v>
      </c>
      <c r="S65" s="4" t="s">
        <v>81</v>
      </c>
      <c r="U65" s="4">
        <v>0</v>
      </c>
      <c r="V65" s="4" t="s">
        <v>81</v>
      </c>
      <c r="W65" s="4">
        <v>430</v>
      </c>
      <c r="Y65" s="4">
        <v>0</v>
      </c>
      <c r="Z65" s="4" t="s">
        <v>81</v>
      </c>
      <c r="AH65" s="4">
        <v>0</v>
      </c>
      <c r="AI65" s="4">
        <v>4919</v>
      </c>
      <c r="AJ65" s="5">
        <v>43146</v>
      </c>
      <c r="AK65" s="4" t="s">
        <v>82</v>
      </c>
      <c r="AO65" s="4">
        <v>4934</v>
      </c>
      <c r="AP65" s="5">
        <v>43235</v>
      </c>
      <c r="AQ65" s="4" t="s">
        <v>82</v>
      </c>
      <c r="AR65" s="4">
        <v>15</v>
      </c>
      <c r="AS65" s="4">
        <v>-8</v>
      </c>
      <c r="AU65" s="4">
        <v>13.5</v>
      </c>
      <c r="AV65" s="4">
        <v>89</v>
      </c>
      <c r="AX65" s="4">
        <f>+AY65/AV65*45</f>
        <v>5.9207865168539335</v>
      </c>
      <c r="AY65" s="4">
        <v>11.71</v>
      </c>
      <c r="AZ65" s="4">
        <v>20.260000000000002</v>
      </c>
      <c r="BB65" s="4">
        <v>31.97</v>
      </c>
      <c r="BD65" s="4">
        <f>+BE65/AV65*45</f>
        <v>14.910674157303371</v>
      </c>
      <c r="BE65" s="4">
        <v>29.49</v>
      </c>
      <c r="BF65" s="4">
        <v>21.72</v>
      </c>
      <c r="BG65" s="4">
        <v>51.21</v>
      </c>
      <c r="BJ65" s="4">
        <v>0</v>
      </c>
      <c r="BQ65" s="4">
        <v>0</v>
      </c>
      <c r="BR65" s="4">
        <v>83.18</v>
      </c>
      <c r="BS65" s="4">
        <v>83.18</v>
      </c>
      <c r="BV65" s="4">
        <v>0</v>
      </c>
    </row>
    <row r="66" spans="1:74" x14ac:dyDescent="0.2">
      <c r="A66" s="4">
        <v>2571307</v>
      </c>
      <c r="B66" s="4" t="s">
        <v>151</v>
      </c>
      <c r="C66" s="4" t="s">
        <v>152</v>
      </c>
      <c r="G66" s="4" t="s">
        <v>76</v>
      </c>
      <c r="H66" s="4" t="s">
        <v>149</v>
      </c>
      <c r="I66" s="4">
        <v>9065073102</v>
      </c>
      <c r="J66" s="5">
        <v>43225</v>
      </c>
      <c r="K66" s="5">
        <v>43138</v>
      </c>
      <c r="L66" s="5">
        <v>43226</v>
      </c>
      <c r="M66" s="4" t="s">
        <v>78</v>
      </c>
      <c r="N66" s="4" t="s">
        <v>85</v>
      </c>
      <c r="O66" s="4" t="s">
        <v>85</v>
      </c>
      <c r="R66" s="4" t="s">
        <v>150</v>
      </c>
      <c r="S66" s="4" t="s">
        <v>81</v>
      </c>
      <c r="U66" s="4">
        <v>0</v>
      </c>
      <c r="V66" s="4" t="s">
        <v>81</v>
      </c>
      <c r="W66" s="4">
        <v>1013</v>
      </c>
      <c r="Y66" s="4">
        <v>0</v>
      </c>
      <c r="Z66" s="4" t="s">
        <v>81</v>
      </c>
      <c r="AH66" s="4">
        <v>0</v>
      </c>
      <c r="AI66" s="4">
        <v>6971</v>
      </c>
      <c r="AJ66" s="5">
        <v>43137</v>
      </c>
      <c r="AK66" s="4" t="s">
        <v>82</v>
      </c>
      <c r="AO66" s="4">
        <v>6990</v>
      </c>
      <c r="AP66" s="5">
        <v>43226</v>
      </c>
      <c r="AQ66" s="4" t="s">
        <v>82</v>
      </c>
      <c r="AR66" s="4">
        <v>19</v>
      </c>
      <c r="AS66" s="4">
        <v>0</v>
      </c>
      <c r="AU66" s="4">
        <v>17.100000000000001</v>
      </c>
      <c r="AV66" s="4">
        <v>89</v>
      </c>
      <c r="AY66" s="4">
        <v>11.7</v>
      </c>
      <c r="AZ66" s="4">
        <v>25.65</v>
      </c>
      <c r="BB66" s="4">
        <v>37.35</v>
      </c>
      <c r="BE66" s="4">
        <v>29.44</v>
      </c>
      <c r="BF66" s="4">
        <v>27.45</v>
      </c>
      <c r="BG66" s="4">
        <v>56.89</v>
      </c>
      <c r="BJ66" s="4">
        <v>0</v>
      </c>
      <c r="BQ66" s="4">
        <v>0</v>
      </c>
      <c r="BR66" s="4">
        <v>94.24</v>
      </c>
      <c r="BS66" s="4">
        <v>94.24</v>
      </c>
      <c r="BV66" s="4">
        <v>0</v>
      </c>
    </row>
    <row r="67" spans="1:74" x14ac:dyDescent="0.2">
      <c r="A67" s="4">
        <v>2450509</v>
      </c>
      <c r="B67" s="4" t="s">
        <v>123</v>
      </c>
      <c r="C67" s="4" t="s">
        <v>124</v>
      </c>
      <c r="G67" s="4" t="s">
        <v>76</v>
      </c>
      <c r="H67" s="4" t="s">
        <v>125</v>
      </c>
      <c r="I67" s="4">
        <v>9065449649</v>
      </c>
      <c r="J67" s="5">
        <v>43242</v>
      </c>
      <c r="K67" s="5">
        <v>43153</v>
      </c>
      <c r="L67" s="5">
        <v>43241</v>
      </c>
      <c r="M67" s="4" t="s">
        <v>78</v>
      </c>
      <c r="N67" s="4" t="s">
        <v>79</v>
      </c>
      <c r="O67" s="4" t="s">
        <v>79</v>
      </c>
      <c r="R67" s="4" t="s">
        <v>126</v>
      </c>
      <c r="S67" s="4" t="s">
        <v>81</v>
      </c>
      <c r="U67" s="4">
        <v>0</v>
      </c>
      <c r="V67" s="4" t="s">
        <v>81</v>
      </c>
      <c r="W67" s="4">
        <v>722</v>
      </c>
      <c r="Y67" s="4">
        <v>0</v>
      </c>
      <c r="Z67" s="4" t="s">
        <v>81</v>
      </c>
      <c r="AH67" s="4">
        <v>0</v>
      </c>
      <c r="AI67" s="4">
        <v>6722</v>
      </c>
      <c r="AJ67" s="5">
        <v>43152</v>
      </c>
      <c r="AK67" s="4" t="s">
        <v>82</v>
      </c>
      <c r="AO67" s="4">
        <v>6731</v>
      </c>
      <c r="AP67" s="5">
        <v>43241</v>
      </c>
      <c r="AQ67" s="4" t="s">
        <v>82</v>
      </c>
      <c r="AR67" s="4">
        <v>9</v>
      </c>
      <c r="AS67" s="4">
        <v>5</v>
      </c>
      <c r="AU67" s="4">
        <v>8.1</v>
      </c>
      <c r="AV67" s="4">
        <v>89</v>
      </c>
      <c r="AX67" s="4">
        <f>+AY67/AV67*51</f>
        <v>19.362808988764044</v>
      </c>
      <c r="AY67" s="4">
        <v>33.79</v>
      </c>
      <c r="AZ67" s="4">
        <v>10.91</v>
      </c>
      <c r="BB67" s="4">
        <v>44.7</v>
      </c>
      <c r="BD67" s="4">
        <f>+BE67/AV67*51</f>
        <v>25.568764044943819</v>
      </c>
      <c r="BE67" s="4">
        <v>44.62</v>
      </c>
      <c r="BF67" s="4">
        <v>12.43</v>
      </c>
      <c r="BG67" s="4">
        <v>57.05</v>
      </c>
      <c r="BJ67" s="4">
        <v>0</v>
      </c>
      <c r="BQ67" s="4">
        <v>0</v>
      </c>
      <c r="BR67" s="4">
        <v>101.75</v>
      </c>
      <c r="BS67" s="4">
        <v>101.75</v>
      </c>
      <c r="BV67" s="4">
        <v>0</v>
      </c>
    </row>
    <row r="68" spans="1:74" x14ac:dyDescent="0.2">
      <c r="A68" s="4">
        <v>2677592</v>
      </c>
      <c r="B68" s="4" t="s">
        <v>168</v>
      </c>
      <c r="C68" s="4" t="s">
        <v>169</v>
      </c>
      <c r="G68" s="4" t="s">
        <v>76</v>
      </c>
      <c r="H68" s="4" t="s">
        <v>170</v>
      </c>
      <c r="I68" s="4">
        <v>9065186165</v>
      </c>
      <c r="J68" s="5">
        <v>43230</v>
      </c>
      <c r="K68" s="5">
        <v>43141</v>
      </c>
      <c r="L68" s="5">
        <v>43229</v>
      </c>
      <c r="M68" s="4" t="s">
        <v>78</v>
      </c>
      <c r="N68" s="4" t="s">
        <v>85</v>
      </c>
      <c r="O68" s="4" t="s">
        <v>85</v>
      </c>
      <c r="R68" s="4" t="s">
        <v>171</v>
      </c>
      <c r="S68" s="4" t="s">
        <v>81</v>
      </c>
      <c r="U68" s="4">
        <v>0</v>
      </c>
      <c r="V68" s="4" t="s">
        <v>81</v>
      </c>
      <c r="W68" s="4">
        <v>0</v>
      </c>
      <c r="Y68" s="4">
        <v>0</v>
      </c>
      <c r="Z68" s="4" t="s">
        <v>81</v>
      </c>
      <c r="AH68" s="4">
        <v>0</v>
      </c>
      <c r="AI68" s="4">
        <v>705</v>
      </c>
      <c r="AJ68" s="5">
        <v>43140</v>
      </c>
      <c r="AK68" s="4" t="s">
        <v>82</v>
      </c>
      <c r="AO68" s="4">
        <v>733</v>
      </c>
      <c r="AP68" s="5">
        <v>43229</v>
      </c>
      <c r="AQ68" s="4" t="s">
        <v>82</v>
      </c>
      <c r="AR68" s="4">
        <v>28</v>
      </c>
      <c r="AS68" s="4">
        <v>-12</v>
      </c>
      <c r="AU68" s="4">
        <v>25.2</v>
      </c>
      <c r="AV68" s="4">
        <v>89</v>
      </c>
      <c r="AX68" s="4">
        <f>+AY68/AV68*39</f>
        <v>5.1313483146067425</v>
      </c>
      <c r="AY68" s="4">
        <v>11.71</v>
      </c>
      <c r="AZ68" s="4">
        <v>37.81</v>
      </c>
      <c r="BB68" s="4">
        <v>49.52</v>
      </c>
      <c r="BD68" s="4">
        <f>+BE68/AV68*39</f>
        <v>12.909438202247193</v>
      </c>
      <c r="BE68" s="4">
        <v>29.46</v>
      </c>
      <c r="BF68" s="4">
        <v>40.49</v>
      </c>
      <c r="BG68" s="4">
        <v>69.95</v>
      </c>
      <c r="BJ68" s="4">
        <v>0</v>
      </c>
      <c r="BQ68" s="4">
        <v>0</v>
      </c>
      <c r="BR68" s="4">
        <v>119.47</v>
      </c>
      <c r="BS68" s="4">
        <v>119.47</v>
      </c>
      <c r="BV68" s="4">
        <v>0</v>
      </c>
    </row>
    <row r="69" spans="1:74" x14ac:dyDescent="0.2">
      <c r="A69" s="4">
        <v>4139057</v>
      </c>
      <c r="B69" s="4" t="s">
        <v>287</v>
      </c>
      <c r="C69" s="4" t="s">
        <v>288</v>
      </c>
      <c r="G69" s="4" t="s">
        <v>76</v>
      </c>
      <c r="H69" s="4" t="s">
        <v>289</v>
      </c>
      <c r="I69" s="4">
        <v>9065093635</v>
      </c>
      <c r="J69" s="5">
        <v>43225</v>
      </c>
      <c r="K69" s="5">
        <v>43138</v>
      </c>
      <c r="L69" s="5">
        <v>43226</v>
      </c>
      <c r="M69" s="4" t="s">
        <v>78</v>
      </c>
      <c r="N69" s="4" t="s">
        <v>85</v>
      </c>
      <c r="O69" s="4" t="s">
        <v>85</v>
      </c>
      <c r="R69" s="4" t="s">
        <v>290</v>
      </c>
      <c r="S69" s="4" t="s">
        <v>81</v>
      </c>
      <c r="U69" s="4">
        <v>0</v>
      </c>
      <c r="V69" s="4" t="s">
        <v>81</v>
      </c>
      <c r="W69" s="4">
        <v>0</v>
      </c>
      <c r="Y69" s="4">
        <v>0</v>
      </c>
      <c r="Z69" s="4" t="s">
        <v>81</v>
      </c>
      <c r="AH69" s="4">
        <v>0</v>
      </c>
      <c r="AI69" s="4">
        <v>2324</v>
      </c>
      <c r="AJ69" s="5">
        <v>43138</v>
      </c>
      <c r="AK69" s="4" t="s">
        <v>82</v>
      </c>
      <c r="AO69" s="4">
        <v>2355</v>
      </c>
      <c r="AP69" s="5">
        <v>43226</v>
      </c>
      <c r="AQ69" s="4" t="s">
        <v>82</v>
      </c>
      <c r="AR69" s="4">
        <v>31</v>
      </c>
      <c r="AS69" s="4">
        <v>-13</v>
      </c>
      <c r="AU69" s="4">
        <v>27.9</v>
      </c>
      <c r="AV69" s="4">
        <v>89</v>
      </c>
      <c r="AX69" s="4">
        <f>+AY69/AV69*36</f>
        <v>4.7325842696629215</v>
      </c>
      <c r="AY69" s="4">
        <v>11.7</v>
      </c>
      <c r="AZ69" s="4">
        <v>41.85</v>
      </c>
      <c r="BB69" s="4">
        <v>53.55</v>
      </c>
      <c r="BD69" s="4">
        <f>+BE69/AV69*36</f>
        <v>11.908314606741575</v>
      </c>
      <c r="BE69" s="4">
        <v>29.44</v>
      </c>
      <c r="BF69" s="4">
        <v>44.79</v>
      </c>
      <c r="BG69" s="4">
        <v>74.23</v>
      </c>
      <c r="BJ69" s="4">
        <v>0</v>
      </c>
      <c r="BQ69" s="4">
        <v>0</v>
      </c>
      <c r="BR69" s="4">
        <v>127.78</v>
      </c>
      <c r="BS69" s="4">
        <v>127.78</v>
      </c>
      <c r="BV69" s="4">
        <v>0</v>
      </c>
    </row>
    <row r="70" spans="1:74" x14ac:dyDescent="0.2">
      <c r="A70" s="4">
        <v>4136201</v>
      </c>
      <c r="B70" s="4" t="s">
        <v>283</v>
      </c>
      <c r="C70" s="4" t="s">
        <v>284</v>
      </c>
      <c r="G70" s="4" t="s">
        <v>76</v>
      </c>
      <c r="H70" s="4" t="s">
        <v>285</v>
      </c>
      <c r="I70" s="4">
        <v>9065274920</v>
      </c>
      <c r="J70" s="5">
        <v>43236</v>
      </c>
      <c r="K70" s="5">
        <v>43147</v>
      </c>
      <c r="L70" s="5">
        <v>43235</v>
      </c>
      <c r="M70" s="4" t="s">
        <v>78</v>
      </c>
      <c r="N70" s="4" t="s">
        <v>85</v>
      </c>
      <c r="O70" s="4" t="s">
        <v>85</v>
      </c>
      <c r="R70" s="4" t="s">
        <v>286</v>
      </c>
      <c r="S70" s="4" t="s">
        <v>81</v>
      </c>
      <c r="U70" s="4">
        <v>0</v>
      </c>
      <c r="V70" s="4" t="s">
        <v>81</v>
      </c>
      <c r="W70" s="4">
        <v>67</v>
      </c>
      <c r="Y70" s="4">
        <v>0</v>
      </c>
      <c r="Z70" s="4" t="s">
        <v>81</v>
      </c>
      <c r="AH70" s="4">
        <v>0</v>
      </c>
      <c r="AJ70" s="5">
        <v>43147</v>
      </c>
      <c r="AK70" s="4" t="s">
        <v>82</v>
      </c>
      <c r="AO70" s="4">
        <v>31</v>
      </c>
      <c r="AP70" s="5">
        <v>43235</v>
      </c>
      <c r="AQ70" s="4" t="s">
        <v>82</v>
      </c>
      <c r="AR70" s="4">
        <v>31</v>
      </c>
      <c r="AS70" s="4">
        <v>16</v>
      </c>
      <c r="AU70" s="4">
        <v>27.9</v>
      </c>
      <c r="AV70" s="4">
        <v>89</v>
      </c>
      <c r="AY70" s="4">
        <v>11.7</v>
      </c>
      <c r="AZ70" s="4">
        <v>41.87</v>
      </c>
      <c r="BB70" s="4">
        <v>53.57</v>
      </c>
      <c r="BE70" s="4">
        <v>29.5</v>
      </c>
      <c r="BF70" s="4">
        <v>44.9</v>
      </c>
      <c r="BG70" s="4">
        <v>74.400000000000006</v>
      </c>
      <c r="BJ70" s="4">
        <v>0</v>
      </c>
      <c r="BQ70" s="4">
        <v>0</v>
      </c>
      <c r="BR70" s="4">
        <v>127.97</v>
      </c>
      <c r="BS70" s="4">
        <v>127.97</v>
      </c>
      <c r="BV70" s="4">
        <v>0</v>
      </c>
    </row>
    <row r="71" spans="1:74" x14ac:dyDescent="0.2">
      <c r="A71" s="4">
        <v>3384747</v>
      </c>
      <c r="B71" s="4" t="s">
        <v>275</v>
      </c>
      <c r="C71" s="4" t="s">
        <v>276</v>
      </c>
      <c r="G71" s="4" t="s">
        <v>76</v>
      </c>
      <c r="H71" s="4" t="s">
        <v>277</v>
      </c>
      <c r="I71" s="4">
        <v>9065399284</v>
      </c>
      <c r="J71" s="5">
        <v>43242</v>
      </c>
      <c r="K71" s="5">
        <v>43153</v>
      </c>
      <c r="L71" s="5">
        <v>43241</v>
      </c>
      <c r="M71" s="4" t="s">
        <v>78</v>
      </c>
      <c r="N71" s="4" t="s">
        <v>85</v>
      </c>
      <c r="O71" s="4" t="s">
        <v>85</v>
      </c>
      <c r="R71" s="4" t="s">
        <v>278</v>
      </c>
      <c r="S71" s="4" t="s">
        <v>81</v>
      </c>
      <c r="U71" s="4">
        <v>0</v>
      </c>
      <c r="V71" s="4" t="s">
        <v>81</v>
      </c>
      <c r="W71" s="4">
        <v>4555</v>
      </c>
      <c r="Y71" s="4">
        <v>0</v>
      </c>
      <c r="Z71" s="4" t="s">
        <v>81</v>
      </c>
      <c r="AH71" s="4">
        <v>0</v>
      </c>
      <c r="AI71" s="4">
        <v>167</v>
      </c>
      <c r="AJ71" s="5">
        <v>43152</v>
      </c>
      <c r="AK71" s="4" t="s">
        <v>82</v>
      </c>
      <c r="AO71" s="4">
        <v>198</v>
      </c>
      <c r="AP71" s="5">
        <v>43241</v>
      </c>
      <c r="AQ71" s="4" t="s">
        <v>82</v>
      </c>
      <c r="AR71" s="4">
        <v>31</v>
      </c>
      <c r="AS71" s="4">
        <v>-18</v>
      </c>
      <c r="AU71" s="4">
        <v>27.9</v>
      </c>
      <c r="AV71" s="4">
        <v>89</v>
      </c>
      <c r="AX71" s="4">
        <f>+AY71/AV71*51</f>
        <v>6.7102247191011246</v>
      </c>
      <c r="AY71" s="4">
        <v>11.71</v>
      </c>
      <c r="AZ71" s="4">
        <v>41.88</v>
      </c>
      <c r="BB71" s="4">
        <v>53.59</v>
      </c>
      <c r="BD71" s="4">
        <f>+BE71/AV71*51</f>
        <v>16.921685393258429</v>
      </c>
      <c r="BE71" s="4">
        <v>29.53</v>
      </c>
      <c r="BF71" s="4">
        <v>44.98</v>
      </c>
      <c r="BG71" s="4">
        <v>74.510000000000005</v>
      </c>
      <c r="BJ71" s="4">
        <v>0</v>
      </c>
      <c r="BQ71" s="4">
        <v>0</v>
      </c>
      <c r="BR71" s="4">
        <v>128.1</v>
      </c>
      <c r="BS71" s="4">
        <v>128.1</v>
      </c>
      <c r="BV71" s="4">
        <v>0</v>
      </c>
    </row>
    <row r="72" spans="1:74" x14ac:dyDescent="0.2">
      <c r="A72" s="4">
        <v>4075185</v>
      </c>
      <c r="B72" s="4" t="s">
        <v>279</v>
      </c>
      <c r="C72" s="4" t="s">
        <v>280</v>
      </c>
      <c r="G72" s="4" t="s">
        <v>76</v>
      </c>
      <c r="H72" s="4" t="s">
        <v>281</v>
      </c>
      <c r="I72" s="4">
        <v>9065401430</v>
      </c>
      <c r="J72" s="5">
        <v>43242</v>
      </c>
      <c r="K72" s="5">
        <v>43153</v>
      </c>
      <c r="L72" s="5">
        <v>43241</v>
      </c>
      <c r="M72" s="4" t="s">
        <v>78</v>
      </c>
      <c r="N72" s="4" t="s">
        <v>85</v>
      </c>
      <c r="O72" s="4" t="s">
        <v>85</v>
      </c>
      <c r="R72" s="4" t="s">
        <v>282</v>
      </c>
      <c r="S72" s="4" t="s">
        <v>81</v>
      </c>
      <c r="U72" s="4">
        <v>0</v>
      </c>
      <c r="V72" s="4" t="s">
        <v>81</v>
      </c>
      <c r="W72" s="4">
        <v>1050</v>
      </c>
      <c r="Y72" s="4">
        <v>0</v>
      </c>
      <c r="Z72" s="4" t="s">
        <v>81</v>
      </c>
      <c r="AH72" s="4">
        <v>0</v>
      </c>
      <c r="AI72" s="4">
        <v>362</v>
      </c>
      <c r="AJ72" s="5">
        <v>43152</v>
      </c>
      <c r="AK72" s="4" t="s">
        <v>82</v>
      </c>
      <c r="AO72" s="4">
        <v>394</v>
      </c>
      <c r="AP72" s="5">
        <v>43241</v>
      </c>
      <c r="AQ72" s="4" t="s">
        <v>82</v>
      </c>
      <c r="AR72" s="4">
        <v>32</v>
      </c>
      <c r="AS72" s="4">
        <v>-18</v>
      </c>
      <c r="AU72" s="4">
        <v>28.8</v>
      </c>
      <c r="AV72" s="4">
        <v>89</v>
      </c>
      <c r="AX72" s="4">
        <f>+AY72/AV72*51</f>
        <v>6.7102247191011246</v>
      </c>
      <c r="AY72" s="4">
        <v>11.71</v>
      </c>
      <c r="AZ72" s="4">
        <v>43.24</v>
      </c>
      <c r="BB72" s="4">
        <v>54.95</v>
      </c>
      <c r="BD72" s="4">
        <f>+BE72/AV72*51</f>
        <v>16.921685393258429</v>
      </c>
      <c r="BE72" s="4">
        <v>29.53</v>
      </c>
      <c r="BF72" s="4">
        <v>46.43</v>
      </c>
      <c r="BG72" s="4">
        <v>75.959999999999994</v>
      </c>
      <c r="BJ72" s="4">
        <v>0</v>
      </c>
      <c r="BQ72" s="4">
        <v>0</v>
      </c>
      <c r="BR72" s="4">
        <v>130.91</v>
      </c>
      <c r="BS72" s="4">
        <v>130.91</v>
      </c>
      <c r="BV72" s="4">
        <v>0</v>
      </c>
    </row>
    <row r="73" spans="1:74" x14ac:dyDescent="0.2">
      <c r="A73" s="4">
        <v>3018486</v>
      </c>
      <c r="B73" s="4" t="s">
        <v>245</v>
      </c>
      <c r="C73" s="4" t="s">
        <v>246</v>
      </c>
      <c r="G73" s="4" t="s">
        <v>76</v>
      </c>
      <c r="H73" s="4" t="s">
        <v>247</v>
      </c>
      <c r="I73" s="4">
        <v>9065164160</v>
      </c>
      <c r="J73" s="5">
        <v>43230</v>
      </c>
      <c r="K73" s="5">
        <v>43141</v>
      </c>
      <c r="L73" s="5">
        <v>43229</v>
      </c>
      <c r="M73" s="4" t="s">
        <v>78</v>
      </c>
      <c r="N73" s="4" t="s">
        <v>85</v>
      </c>
      <c r="O73" s="4" t="s">
        <v>85</v>
      </c>
      <c r="R73" s="4" t="s">
        <v>248</v>
      </c>
      <c r="S73" s="4" t="s">
        <v>81</v>
      </c>
      <c r="U73" s="4">
        <v>0</v>
      </c>
      <c r="V73" s="4" t="s">
        <v>81</v>
      </c>
      <c r="W73" s="4">
        <v>0</v>
      </c>
      <c r="Y73" s="4">
        <v>0</v>
      </c>
      <c r="Z73" s="4" t="s">
        <v>81</v>
      </c>
      <c r="AH73" s="4">
        <v>0</v>
      </c>
      <c r="AI73" s="4">
        <v>6426</v>
      </c>
      <c r="AJ73" s="5">
        <v>43140</v>
      </c>
      <c r="AK73" s="4" t="s">
        <v>82</v>
      </c>
      <c r="AO73" s="4">
        <v>6459</v>
      </c>
      <c r="AP73" s="5">
        <v>43229</v>
      </c>
      <c r="AQ73" s="4" t="s">
        <v>82</v>
      </c>
      <c r="AR73" s="4">
        <v>33</v>
      </c>
      <c r="AS73" s="4">
        <v>-14</v>
      </c>
      <c r="AU73" s="4">
        <v>29.7</v>
      </c>
      <c r="AV73" s="4">
        <v>89</v>
      </c>
      <c r="AX73" s="4">
        <f>+AY73/AV73*50</f>
        <v>6.5786516853932593</v>
      </c>
      <c r="AY73" s="4">
        <v>11.71</v>
      </c>
      <c r="AZ73" s="4">
        <v>44.56</v>
      </c>
      <c r="BB73" s="4">
        <v>56.27</v>
      </c>
      <c r="BD73" s="4">
        <f>+BE73/AV73*50</f>
        <v>16.55056179775281</v>
      </c>
      <c r="BE73" s="4">
        <v>29.46</v>
      </c>
      <c r="BF73" s="4">
        <v>47.71</v>
      </c>
      <c r="BG73" s="4">
        <v>77.17</v>
      </c>
      <c r="BJ73" s="4">
        <v>0</v>
      </c>
      <c r="BQ73" s="4">
        <v>0</v>
      </c>
      <c r="BR73" s="4">
        <v>133.44</v>
      </c>
      <c r="BS73" s="4">
        <v>133.44</v>
      </c>
      <c r="BV73" s="4">
        <v>0</v>
      </c>
    </row>
    <row r="74" spans="1:74" x14ac:dyDescent="0.2">
      <c r="A74" s="4">
        <v>3037396</v>
      </c>
      <c r="B74" s="4" t="s">
        <v>251</v>
      </c>
      <c r="C74" s="4" t="s">
        <v>252</v>
      </c>
      <c r="G74" s="4" t="s">
        <v>76</v>
      </c>
      <c r="H74" s="4" t="s">
        <v>114</v>
      </c>
      <c r="I74" s="4">
        <v>9065235954</v>
      </c>
      <c r="J74" s="5">
        <v>43236</v>
      </c>
      <c r="K74" s="5">
        <v>43147</v>
      </c>
      <c r="L74" s="5">
        <v>43235</v>
      </c>
      <c r="M74" s="4" t="s">
        <v>78</v>
      </c>
      <c r="N74" s="4" t="s">
        <v>85</v>
      </c>
      <c r="O74" s="4" t="s">
        <v>85</v>
      </c>
      <c r="R74" s="4">
        <v>89489886</v>
      </c>
      <c r="S74" s="4" t="s">
        <v>81</v>
      </c>
      <c r="U74" s="4">
        <v>0</v>
      </c>
      <c r="V74" s="4" t="s">
        <v>81</v>
      </c>
      <c r="W74" s="4">
        <v>0</v>
      </c>
      <c r="Y74" s="4">
        <v>0</v>
      </c>
      <c r="Z74" s="4" t="s">
        <v>81</v>
      </c>
      <c r="AH74" s="4">
        <v>0</v>
      </c>
      <c r="AI74" s="4">
        <v>12096</v>
      </c>
      <c r="AJ74" s="5">
        <v>43146</v>
      </c>
      <c r="AK74" s="4" t="s">
        <v>82</v>
      </c>
      <c r="AO74" s="4">
        <v>12133</v>
      </c>
      <c r="AP74" s="5">
        <v>43235</v>
      </c>
      <c r="AQ74" s="4" t="s">
        <v>82</v>
      </c>
      <c r="AR74" s="4">
        <v>37</v>
      </c>
      <c r="AS74" s="4">
        <v>-19</v>
      </c>
      <c r="AU74" s="4">
        <v>33.299999999999997</v>
      </c>
      <c r="AV74" s="4">
        <v>89</v>
      </c>
      <c r="AX74" s="4">
        <f>+AY74/AV74*45</f>
        <v>5.9207865168539335</v>
      </c>
      <c r="AY74" s="4">
        <v>11.71</v>
      </c>
      <c r="AZ74" s="4">
        <v>49.98</v>
      </c>
      <c r="BB74" s="4">
        <v>61.69</v>
      </c>
      <c r="BD74" s="4">
        <f>+BE74/AV74*45</f>
        <v>14.910674157303371</v>
      </c>
      <c r="BE74" s="4">
        <v>29.49</v>
      </c>
      <c r="BF74" s="4">
        <v>53.59</v>
      </c>
      <c r="BG74" s="4">
        <v>83.08</v>
      </c>
      <c r="BJ74" s="4">
        <v>0</v>
      </c>
      <c r="BQ74" s="4">
        <v>0</v>
      </c>
      <c r="BR74" s="4">
        <v>144.77000000000001</v>
      </c>
      <c r="BS74" s="4">
        <v>144.77000000000001</v>
      </c>
      <c r="BV74" s="4">
        <v>0</v>
      </c>
    </row>
    <row r="75" spans="1:74" x14ac:dyDescent="0.2">
      <c r="A75" s="4">
        <v>2596390</v>
      </c>
      <c r="B75" s="4" t="s">
        <v>157</v>
      </c>
      <c r="C75" s="4" t="s">
        <v>158</v>
      </c>
      <c r="G75" s="4" t="s">
        <v>76</v>
      </c>
      <c r="H75" s="4" t="s">
        <v>159</v>
      </c>
      <c r="I75" s="4">
        <v>9065094784</v>
      </c>
      <c r="J75" s="5">
        <v>43225</v>
      </c>
      <c r="K75" s="5">
        <v>43138</v>
      </c>
      <c r="L75" s="5">
        <v>43226</v>
      </c>
      <c r="M75" s="4" t="s">
        <v>78</v>
      </c>
      <c r="N75" s="4" t="s">
        <v>85</v>
      </c>
      <c r="O75" s="4" t="s">
        <v>85</v>
      </c>
      <c r="R75" s="4" t="s">
        <v>160</v>
      </c>
      <c r="S75" s="4" t="s">
        <v>81</v>
      </c>
      <c r="U75" s="4">
        <v>0</v>
      </c>
      <c r="V75" s="4" t="s">
        <v>81</v>
      </c>
      <c r="W75" s="4">
        <v>900</v>
      </c>
      <c r="Y75" s="4">
        <v>0</v>
      </c>
      <c r="Z75" s="4" t="s">
        <v>81</v>
      </c>
      <c r="AH75" s="4">
        <v>0</v>
      </c>
      <c r="AI75" s="4">
        <v>7286</v>
      </c>
      <c r="AJ75" s="5">
        <v>43137</v>
      </c>
      <c r="AK75" s="4" t="s">
        <v>82</v>
      </c>
      <c r="AO75" s="4">
        <v>7326</v>
      </c>
      <c r="AP75" s="5">
        <v>43226</v>
      </c>
      <c r="AQ75" s="4" t="s">
        <v>82</v>
      </c>
      <c r="AR75" s="4">
        <v>40</v>
      </c>
      <c r="AS75" s="4">
        <v>-16</v>
      </c>
      <c r="AU75" s="4">
        <v>36</v>
      </c>
      <c r="AV75" s="4">
        <v>89</v>
      </c>
      <c r="AX75" s="4">
        <f>+AY75/AV75*36</f>
        <v>4.7325842696629215</v>
      </c>
      <c r="AY75" s="4">
        <v>11.7</v>
      </c>
      <c r="AZ75" s="4">
        <v>54</v>
      </c>
      <c r="BB75" s="4">
        <v>65.7</v>
      </c>
      <c r="BD75" s="4">
        <f>+BE75/AV75*36</f>
        <v>11.908314606741575</v>
      </c>
      <c r="BE75" s="4">
        <v>29.44</v>
      </c>
      <c r="BF75" s="4">
        <v>57.79</v>
      </c>
      <c r="BG75" s="4">
        <v>87.23</v>
      </c>
      <c r="BJ75" s="4">
        <v>0</v>
      </c>
      <c r="BQ75" s="4">
        <v>0</v>
      </c>
      <c r="BR75" s="4">
        <v>152.93</v>
      </c>
      <c r="BS75" s="4">
        <v>152.93</v>
      </c>
      <c r="BV75" s="4">
        <v>0</v>
      </c>
    </row>
    <row r="76" spans="1:74" x14ac:dyDescent="0.2">
      <c r="A76" s="4">
        <v>3016860</v>
      </c>
      <c r="B76" s="4" t="s">
        <v>208</v>
      </c>
      <c r="C76" s="4" t="s">
        <v>203</v>
      </c>
      <c r="G76" s="4" t="s">
        <v>76</v>
      </c>
      <c r="H76" s="4" t="s">
        <v>206</v>
      </c>
      <c r="I76" s="4">
        <v>9064897619</v>
      </c>
      <c r="J76" s="5">
        <v>43245</v>
      </c>
      <c r="K76" s="5">
        <v>43191</v>
      </c>
      <c r="L76" s="5">
        <v>43220</v>
      </c>
      <c r="M76" s="4" t="s">
        <v>78</v>
      </c>
      <c r="N76" s="4" t="s">
        <v>95</v>
      </c>
      <c r="O76" s="4" t="s">
        <v>85</v>
      </c>
      <c r="R76" s="4" t="s">
        <v>207</v>
      </c>
      <c r="S76" s="4" t="s">
        <v>81</v>
      </c>
      <c r="U76" s="4">
        <v>0</v>
      </c>
      <c r="V76" s="4" t="s">
        <v>81</v>
      </c>
      <c r="W76" s="4">
        <v>0</v>
      </c>
      <c r="Y76" s="4">
        <v>0</v>
      </c>
      <c r="Z76" s="4" t="s">
        <v>81</v>
      </c>
      <c r="AH76" s="4">
        <v>0</v>
      </c>
      <c r="AI76" s="4">
        <v>25</v>
      </c>
      <c r="AJ76" s="5">
        <v>43190</v>
      </c>
      <c r="AK76" s="4" t="s">
        <v>82</v>
      </c>
      <c r="AO76" s="4">
        <v>25</v>
      </c>
      <c r="AP76" s="5">
        <v>43220</v>
      </c>
      <c r="AQ76" s="4" t="s">
        <v>82</v>
      </c>
      <c r="AS76" s="4">
        <v>0</v>
      </c>
      <c r="AU76" s="4">
        <v>68.790000000000006</v>
      </c>
      <c r="AV76" s="4">
        <v>30</v>
      </c>
      <c r="AY76" s="4">
        <v>51.78</v>
      </c>
      <c r="AZ76" s="4">
        <v>0</v>
      </c>
      <c r="BB76" s="4">
        <v>51.78</v>
      </c>
      <c r="BE76" s="4">
        <v>10.029999999999999</v>
      </c>
      <c r="BF76" s="4">
        <v>112.15</v>
      </c>
      <c r="BG76" s="4">
        <v>122.18</v>
      </c>
      <c r="BJ76" s="4">
        <v>0</v>
      </c>
      <c r="BQ76" s="4">
        <v>0</v>
      </c>
      <c r="BR76" s="4">
        <v>173.96</v>
      </c>
      <c r="BS76" s="4">
        <v>173.96</v>
      </c>
      <c r="BV76" s="4">
        <v>0</v>
      </c>
    </row>
    <row r="77" spans="1:74" x14ac:dyDescent="0.2">
      <c r="A77" s="4">
        <v>3016860</v>
      </c>
      <c r="B77" s="4" t="s">
        <v>208</v>
      </c>
      <c r="C77" s="4" t="s">
        <v>203</v>
      </c>
      <c r="G77" s="4" t="s">
        <v>76</v>
      </c>
      <c r="H77" s="4" t="s">
        <v>206</v>
      </c>
      <c r="I77" s="4">
        <v>9064080528</v>
      </c>
      <c r="J77" s="5">
        <v>43245</v>
      </c>
      <c r="K77" s="5">
        <v>43160</v>
      </c>
      <c r="L77" s="5">
        <v>43190</v>
      </c>
      <c r="M77" s="4" t="s">
        <v>78</v>
      </c>
      <c r="N77" s="4" t="s">
        <v>95</v>
      </c>
      <c r="O77" s="4" t="s">
        <v>85</v>
      </c>
      <c r="R77" s="4" t="s">
        <v>207</v>
      </c>
      <c r="S77" s="4" t="s">
        <v>81</v>
      </c>
      <c r="U77" s="4">
        <v>0</v>
      </c>
      <c r="V77" s="4" t="s">
        <v>81</v>
      </c>
      <c r="W77" s="4">
        <v>0</v>
      </c>
      <c r="Y77" s="4">
        <v>0</v>
      </c>
      <c r="Z77" s="4" t="s">
        <v>81</v>
      </c>
      <c r="AH77" s="4">
        <v>0</v>
      </c>
      <c r="AI77" s="4">
        <v>25</v>
      </c>
      <c r="AJ77" s="5">
        <v>43159</v>
      </c>
      <c r="AK77" s="4" t="s">
        <v>82</v>
      </c>
      <c r="AO77" s="4">
        <v>25</v>
      </c>
      <c r="AP77" s="5">
        <v>43190</v>
      </c>
      <c r="AQ77" s="4" t="s">
        <v>82</v>
      </c>
      <c r="AS77" s="4">
        <v>0</v>
      </c>
      <c r="AU77" s="4">
        <v>71.09</v>
      </c>
      <c r="AV77" s="4">
        <v>31</v>
      </c>
      <c r="AY77" s="4">
        <v>51.3</v>
      </c>
      <c r="AZ77" s="4">
        <v>0</v>
      </c>
      <c r="BB77" s="4">
        <v>51.3</v>
      </c>
      <c r="BE77" s="4">
        <v>10.18</v>
      </c>
      <c r="BF77" s="4">
        <v>112.89</v>
      </c>
      <c r="BG77" s="4">
        <v>123.07</v>
      </c>
      <c r="BJ77" s="4">
        <v>0</v>
      </c>
      <c r="BQ77" s="4">
        <v>0</v>
      </c>
      <c r="BR77" s="4">
        <v>174.37</v>
      </c>
      <c r="BS77" s="4">
        <v>174.37</v>
      </c>
      <c r="BV77" s="4">
        <v>0</v>
      </c>
    </row>
    <row r="78" spans="1:74" x14ac:dyDescent="0.2">
      <c r="A78" s="4">
        <v>3016860</v>
      </c>
      <c r="B78" s="4" t="s">
        <v>208</v>
      </c>
      <c r="C78" s="4" t="s">
        <v>203</v>
      </c>
      <c r="G78" s="4" t="s">
        <v>76</v>
      </c>
      <c r="H78" s="4" t="s">
        <v>206</v>
      </c>
      <c r="I78" s="4">
        <v>9065809728</v>
      </c>
      <c r="J78" s="5">
        <v>43250</v>
      </c>
      <c r="K78" s="5">
        <v>43221</v>
      </c>
      <c r="L78" s="5">
        <v>43251</v>
      </c>
      <c r="M78" s="4" t="s">
        <v>78</v>
      </c>
      <c r="N78" s="4" t="s">
        <v>95</v>
      </c>
      <c r="O78" s="4" t="s">
        <v>85</v>
      </c>
      <c r="R78" s="4" t="s">
        <v>207</v>
      </c>
      <c r="S78" s="4" t="s">
        <v>81</v>
      </c>
      <c r="U78" s="4">
        <v>0</v>
      </c>
      <c r="V78" s="4" t="s">
        <v>81</v>
      </c>
      <c r="W78" s="4">
        <v>0</v>
      </c>
      <c r="Y78" s="4">
        <v>0</v>
      </c>
      <c r="Z78" s="4" t="s">
        <v>81</v>
      </c>
      <c r="AH78" s="4">
        <v>0</v>
      </c>
      <c r="AI78" s="4">
        <v>25</v>
      </c>
      <c r="AJ78" s="5">
        <v>43220</v>
      </c>
      <c r="AK78" s="4" t="s">
        <v>82</v>
      </c>
      <c r="AO78" s="4">
        <v>25</v>
      </c>
      <c r="AP78" s="5">
        <v>43251</v>
      </c>
      <c r="AQ78" s="4" t="s">
        <v>82</v>
      </c>
      <c r="AS78" s="4">
        <v>0</v>
      </c>
      <c r="AU78" s="4">
        <v>71.09</v>
      </c>
      <c r="AV78" s="4">
        <v>31</v>
      </c>
      <c r="AY78" s="4">
        <v>53.51</v>
      </c>
      <c r="AZ78" s="4">
        <v>0</v>
      </c>
      <c r="BB78" s="4">
        <v>53.51</v>
      </c>
      <c r="BE78" s="4">
        <v>10.36</v>
      </c>
      <c r="BF78" s="4">
        <v>115.9</v>
      </c>
      <c r="BG78" s="4">
        <v>126.26</v>
      </c>
      <c r="BJ78" s="4">
        <v>0</v>
      </c>
      <c r="BR78" s="4">
        <v>179.77</v>
      </c>
      <c r="BS78" s="4">
        <v>179.77</v>
      </c>
      <c r="BV78" s="4">
        <v>0</v>
      </c>
    </row>
    <row r="79" spans="1:74" x14ac:dyDescent="0.2">
      <c r="A79" s="4">
        <v>2414010</v>
      </c>
      <c r="C79" s="4" t="s">
        <v>93</v>
      </c>
      <c r="D79" s="4" t="s">
        <v>98</v>
      </c>
      <c r="I79" s="4">
        <v>9365834106</v>
      </c>
      <c r="J79" s="5">
        <v>43250</v>
      </c>
      <c r="K79" s="5">
        <v>43221</v>
      </c>
      <c r="L79" s="5">
        <v>43251</v>
      </c>
      <c r="M79" s="4" t="s">
        <v>99</v>
      </c>
      <c r="O79" s="4" t="s">
        <v>95</v>
      </c>
      <c r="U79" s="4">
        <v>0</v>
      </c>
      <c r="AD79" s="4">
        <v>76</v>
      </c>
      <c r="AE79" s="4">
        <v>112</v>
      </c>
      <c r="AF79" s="4" t="s">
        <v>100</v>
      </c>
      <c r="AH79" s="4">
        <v>411</v>
      </c>
      <c r="AV79" s="4">
        <v>31</v>
      </c>
      <c r="BB79" s="4">
        <v>0</v>
      </c>
      <c r="BG79" s="4">
        <v>0</v>
      </c>
      <c r="BJ79" s="4">
        <v>0</v>
      </c>
      <c r="BK79" s="4">
        <v>37.82</v>
      </c>
      <c r="BL79" s="4">
        <v>0</v>
      </c>
      <c r="BM79" s="4">
        <v>144.41999999999999</v>
      </c>
      <c r="BR79" s="4">
        <v>182.24</v>
      </c>
      <c r="BS79" s="4">
        <v>182.24</v>
      </c>
      <c r="BV79" s="4">
        <v>0</v>
      </c>
    </row>
    <row r="80" spans="1:74" x14ac:dyDescent="0.2">
      <c r="A80" s="4">
        <v>2449903</v>
      </c>
      <c r="B80" s="4" t="s">
        <v>108</v>
      </c>
      <c r="C80" s="4" t="s">
        <v>109</v>
      </c>
      <c r="G80" s="4" t="s">
        <v>76</v>
      </c>
      <c r="H80" s="4" t="s">
        <v>110</v>
      </c>
      <c r="I80" s="4">
        <v>9065252925</v>
      </c>
      <c r="J80" s="5">
        <v>43236</v>
      </c>
      <c r="K80" s="5">
        <v>43147</v>
      </c>
      <c r="L80" s="5">
        <v>43235</v>
      </c>
      <c r="M80" s="4" t="s">
        <v>78</v>
      </c>
      <c r="N80" s="4" t="s">
        <v>85</v>
      </c>
      <c r="O80" s="4" t="s">
        <v>85</v>
      </c>
      <c r="R80" s="4" t="s">
        <v>111</v>
      </c>
      <c r="S80" s="4" t="s">
        <v>81</v>
      </c>
      <c r="U80" s="4">
        <v>0</v>
      </c>
      <c r="V80" s="4" t="s">
        <v>81</v>
      </c>
      <c r="W80" s="4">
        <v>16472</v>
      </c>
      <c r="Y80" s="4">
        <v>0</v>
      </c>
      <c r="Z80" s="4" t="s">
        <v>81</v>
      </c>
      <c r="AH80" s="4">
        <v>0</v>
      </c>
      <c r="AI80" s="4">
        <v>11081</v>
      </c>
      <c r="AJ80" s="5">
        <v>43146</v>
      </c>
      <c r="AK80" s="4" t="s">
        <v>82</v>
      </c>
      <c r="AO80" s="4">
        <v>11137</v>
      </c>
      <c r="AP80" s="5">
        <v>43235</v>
      </c>
      <c r="AQ80" s="4" t="s">
        <v>82</v>
      </c>
      <c r="AR80" s="4">
        <v>56</v>
      </c>
      <c r="AS80" s="4">
        <v>28</v>
      </c>
      <c r="AU80" s="4">
        <v>50.4</v>
      </c>
      <c r="AV80" s="4">
        <v>89</v>
      </c>
      <c r="AY80" s="4">
        <v>11.71</v>
      </c>
      <c r="AZ80" s="4">
        <v>75.64</v>
      </c>
      <c r="BB80" s="4">
        <v>87.35</v>
      </c>
      <c r="BE80" s="4">
        <v>29.49</v>
      </c>
      <c r="BF80" s="4">
        <v>81.11</v>
      </c>
      <c r="BG80" s="4">
        <v>110.6</v>
      </c>
      <c r="BJ80" s="4">
        <v>0</v>
      </c>
      <c r="BQ80" s="4">
        <v>0</v>
      </c>
      <c r="BR80" s="4">
        <v>197.95</v>
      </c>
      <c r="BS80" s="4">
        <v>197.95</v>
      </c>
      <c r="BV80" s="4">
        <v>0</v>
      </c>
    </row>
    <row r="81" spans="1:74" x14ac:dyDescent="0.2">
      <c r="A81" s="4">
        <v>3017776</v>
      </c>
      <c r="B81" s="4" t="s">
        <v>213</v>
      </c>
      <c r="C81" s="4" t="s">
        <v>214</v>
      </c>
      <c r="G81" s="4" t="s">
        <v>76</v>
      </c>
      <c r="H81" s="4" t="s">
        <v>215</v>
      </c>
      <c r="I81" s="4">
        <v>9065128574</v>
      </c>
      <c r="J81" s="5">
        <v>43230</v>
      </c>
      <c r="K81" s="5">
        <v>43141</v>
      </c>
      <c r="L81" s="5">
        <v>43229</v>
      </c>
      <c r="M81" s="4" t="s">
        <v>78</v>
      </c>
      <c r="N81" s="4" t="s">
        <v>79</v>
      </c>
      <c r="O81" s="4" t="s">
        <v>79</v>
      </c>
      <c r="R81" s="4">
        <v>80156739</v>
      </c>
      <c r="S81" s="4" t="s">
        <v>81</v>
      </c>
      <c r="U81" s="4">
        <v>0</v>
      </c>
      <c r="V81" s="4" t="s">
        <v>81</v>
      </c>
      <c r="W81" s="4">
        <v>0</v>
      </c>
      <c r="Y81" s="4">
        <v>0</v>
      </c>
      <c r="Z81" s="4" t="s">
        <v>81</v>
      </c>
      <c r="AH81" s="4">
        <v>0</v>
      </c>
      <c r="AI81" s="4">
        <v>4558</v>
      </c>
      <c r="AJ81" s="5">
        <v>43140</v>
      </c>
      <c r="AK81" s="4" t="s">
        <v>82</v>
      </c>
      <c r="AO81" s="4">
        <v>4614</v>
      </c>
      <c r="AP81" s="5">
        <v>43229</v>
      </c>
      <c r="AQ81" s="4" t="s">
        <v>82</v>
      </c>
      <c r="AR81" s="4">
        <v>56</v>
      </c>
      <c r="AS81" s="4">
        <v>-25</v>
      </c>
      <c r="AU81" s="4">
        <v>50.4</v>
      </c>
      <c r="AV81" s="4">
        <v>89</v>
      </c>
      <c r="AX81" s="4">
        <f>+AY81/AV81*39</f>
        <v>14.789325842696629</v>
      </c>
      <c r="AY81" s="4">
        <v>33.75</v>
      </c>
      <c r="AZ81" s="4">
        <v>67.84</v>
      </c>
      <c r="BB81" s="4">
        <v>101.59</v>
      </c>
      <c r="BD81" s="4">
        <f>+BE81/AV81*39</f>
        <v>19.425505617977528</v>
      </c>
      <c r="BE81" s="4">
        <v>44.33</v>
      </c>
      <c r="BF81" s="4">
        <v>76.87</v>
      </c>
      <c r="BG81" s="4">
        <v>121.2</v>
      </c>
      <c r="BJ81" s="4">
        <v>0</v>
      </c>
      <c r="BQ81" s="4">
        <v>0</v>
      </c>
      <c r="BR81" s="4">
        <v>222.79</v>
      </c>
      <c r="BS81" s="4">
        <v>222.79</v>
      </c>
      <c r="BV81" s="4">
        <v>0</v>
      </c>
    </row>
    <row r="82" spans="1:74" x14ac:dyDescent="0.2">
      <c r="A82" s="4">
        <v>3018350</v>
      </c>
      <c r="B82" s="4" t="s">
        <v>234</v>
      </c>
      <c r="C82" s="4" t="s">
        <v>235</v>
      </c>
      <c r="G82" s="4" t="s">
        <v>76</v>
      </c>
      <c r="H82" s="4" t="s">
        <v>236</v>
      </c>
      <c r="I82" s="4">
        <v>9065248920</v>
      </c>
      <c r="J82" s="5">
        <v>43236</v>
      </c>
      <c r="K82" s="5">
        <v>43147</v>
      </c>
      <c r="L82" s="5">
        <v>43235</v>
      </c>
      <c r="M82" s="4" t="s">
        <v>78</v>
      </c>
      <c r="N82" s="4" t="s">
        <v>85</v>
      </c>
      <c r="O82" s="4" t="s">
        <v>85</v>
      </c>
      <c r="R82" s="4" t="s">
        <v>237</v>
      </c>
      <c r="S82" s="4" t="s">
        <v>81</v>
      </c>
      <c r="U82" s="4">
        <v>0</v>
      </c>
      <c r="V82" s="4" t="s">
        <v>81</v>
      </c>
      <c r="W82" s="4">
        <v>0</v>
      </c>
      <c r="Y82" s="4">
        <v>0</v>
      </c>
      <c r="Z82" s="4" t="s">
        <v>81</v>
      </c>
      <c r="AH82" s="4">
        <v>0</v>
      </c>
      <c r="AI82" s="4">
        <v>4096</v>
      </c>
      <c r="AJ82" s="5">
        <v>43146</v>
      </c>
      <c r="AK82" s="4" t="s">
        <v>82</v>
      </c>
      <c r="AO82" s="4">
        <v>4185</v>
      </c>
      <c r="AP82" s="5">
        <v>43235</v>
      </c>
      <c r="AQ82" s="4" t="s">
        <v>82</v>
      </c>
      <c r="AR82" s="4">
        <v>89</v>
      </c>
      <c r="AS82" s="4">
        <v>-45</v>
      </c>
      <c r="AU82" s="4">
        <v>44.5</v>
      </c>
      <c r="AV82" s="4">
        <v>89</v>
      </c>
      <c r="AX82" s="4">
        <f>+AY82/AV82*45</f>
        <v>5.9207865168539335</v>
      </c>
      <c r="AY82" s="4">
        <v>11.71</v>
      </c>
      <c r="AZ82" s="4">
        <v>120.21</v>
      </c>
      <c r="BB82" s="4">
        <v>131.91999999999999</v>
      </c>
      <c r="BD82" s="4">
        <f>+BE82/AV82*45</f>
        <v>14.910674157303371</v>
      </c>
      <c r="BE82" s="4">
        <v>29.49</v>
      </c>
      <c r="BF82" s="4">
        <v>71.62</v>
      </c>
      <c r="BG82" s="4">
        <v>101.11</v>
      </c>
      <c r="BJ82" s="4">
        <v>0</v>
      </c>
      <c r="BQ82" s="4">
        <v>0</v>
      </c>
      <c r="BR82" s="4">
        <v>233.03</v>
      </c>
      <c r="BS82" s="4">
        <v>233.03</v>
      </c>
      <c r="BV82" s="4">
        <v>0</v>
      </c>
    </row>
    <row r="83" spans="1:74" x14ac:dyDescent="0.2">
      <c r="A83" s="4">
        <v>3016458</v>
      </c>
      <c r="B83" s="4" t="s">
        <v>191</v>
      </c>
      <c r="C83" s="4" t="s">
        <v>192</v>
      </c>
      <c r="G83" s="4" t="s">
        <v>76</v>
      </c>
      <c r="H83" s="4" t="s">
        <v>193</v>
      </c>
      <c r="I83" s="4">
        <v>9065267151</v>
      </c>
      <c r="J83" s="5">
        <v>43236</v>
      </c>
      <c r="K83" s="5">
        <v>43147</v>
      </c>
      <c r="L83" s="5">
        <v>43235</v>
      </c>
      <c r="M83" s="4" t="s">
        <v>78</v>
      </c>
      <c r="N83" s="4" t="s">
        <v>85</v>
      </c>
      <c r="O83" s="4" t="s">
        <v>85</v>
      </c>
      <c r="R83" s="4">
        <v>83601576</v>
      </c>
      <c r="S83" s="4" t="s">
        <v>81</v>
      </c>
      <c r="U83" s="4">
        <v>0</v>
      </c>
      <c r="V83" s="4" t="s">
        <v>81</v>
      </c>
      <c r="W83" s="4">
        <v>0</v>
      </c>
      <c r="Y83" s="4">
        <v>0</v>
      </c>
      <c r="Z83" s="4" t="s">
        <v>81</v>
      </c>
      <c r="AH83" s="4">
        <v>0</v>
      </c>
      <c r="AI83" s="4">
        <v>43117</v>
      </c>
      <c r="AJ83" s="5">
        <v>43146</v>
      </c>
      <c r="AK83" s="4" t="s">
        <v>82</v>
      </c>
      <c r="AO83" s="4">
        <v>43196</v>
      </c>
      <c r="AP83" s="5">
        <v>43235</v>
      </c>
      <c r="AQ83" s="4" t="s">
        <v>82</v>
      </c>
      <c r="AR83" s="4">
        <v>79</v>
      </c>
      <c r="AS83" s="4">
        <v>-40</v>
      </c>
      <c r="AU83" s="4">
        <v>71.099999999999994</v>
      </c>
      <c r="AV83" s="4">
        <v>89</v>
      </c>
      <c r="AX83" s="4">
        <f>+AY83/AV83*45</f>
        <v>5.9207865168539335</v>
      </c>
      <c r="AY83" s="4">
        <v>11.71</v>
      </c>
      <c r="AZ83" s="4">
        <v>106.7</v>
      </c>
      <c r="BB83" s="4">
        <v>118.41</v>
      </c>
      <c r="BD83" s="4">
        <f>+BE83/AV83*45</f>
        <v>14.910674157303371</v>
      </c>
      <c r="BE83" s="4">
        <v>29.49</v>
      </c>
      <c r="BF83" s="4">
        <v>114.43</v>
      </c>
      <c r="BG83" s="4">
        <v>143.91999999999999</v>
      </c>
      <c r="BJ83" s="4">
        <v>0</v>
      </c>
      <c r="BQ83" s="4">
        <v>0</v>
      </c>
      <c r="BR83" s="4">
        <v>262.33</v>
      </c>
      <c r="BS83" s="4">
        <v>262.33</v>
      </c>
      <c r="BV83" s="4">
        <v>0</v>
      </c>
    </row>
    <row r="84" spans="1:74" x14ac:dyDescent="0.2">
      <c r="A84" s="4">
        <v>3016860</v>
      </c>
      <c r="B84" s="4" t="s">
        <v>208</v>
      </c>
      <c r="C84" s="4" t="s">
        <v>203</v>
      </c>
      <c r="G84" s="4" t="s">
        <v>76</v>
      </c>
      <c r="H84" s="4" t="s">
        <v>206</v>
      </c>
      <c r="I84" s="4">
        <v>8063217760</v>
      </c>
      <c r="J84" s="5">
        <v>43245</v>
      </c>
      <c r="K84" s="5">
        <v>43132</v>
      </c>
      <c r="L84" s="5">
        <v>43159</v>
      </c>
      <c r="M84" s="4" t="s">
        <v>78</v>
      </c>
      <c r="N84" s="4" t="s">
        <v>95</v>
      </c>
      <c r="O84" s="4" t="s">
        <v>85</v>
      </c>
      <c r="R84" s="4" t="s">
        <v>207</v>
      </c>
      <c r="S84" s="4" t="s">
        <v>153</v>
      </c>
      <c r="U84" s="4">
        <v>0</v>
      </c>
      <c r="V84" s="4" t="s">
        <v>81</v>
      </c>
      <c r="W84" s="4">
        <v>0</v>
      </c>
      <c r="Y84" s="4">
        <v>0</v>
      </c>
      <c r="Z84" s="4" t="s">
        <v>81</v>
      </c>
      <c r="AH84" s="4">
        <v>0</v>
      </c>
      <c r="AI84" s="4">
        <v>6820</v>
      </c>
      <c r="AJ84" s="5">
        <v>43131</v>
      </c>
      <c r="AK84" s="4" t="s">
        <v>82</v>
      </c>
      <c r="AO84" s="4">
        <v>25</v>
      </c>
      <c r="AP84" s="5">
        <v>43159</v>
      </c>
      <c r="AQ84" s="4" t="s">
        <v>82</v>
      </c>
      <c r="AR84" s="4">
        <v>100</v>
      </c>
      <c r="AS84" s="4">
        <v>0</v>
      </c>
      <c r="AU84" s="4">
        <v>64.209999999999994</v>
      </c>
      <c r="AV84" s="4">
        <v>28</v>
      </c>
      <c r="AY84" s="4">
        <v>46.33</v>
      </c>
      <c r="AZ84" s="4">
        <v>113.84</v>
      </c>
      <c r="BB84" s="4">
        <v>160.16999999999999</v>
      </c>
      <c r="BE84" s="4">
        <v>9.1999999999999993</v>
      </c>
      <c r="BF84" s="4">
        <v>101.97</v>
      </c>
      <c r="BG84" s="4">
        <v>111.17</v>
      </c>
      <c r="BJ84" s="4">
        <v>0</v>
      </c>
      <c r="BQ84" s="4">
        <v>0</v>
      </c>
      <c r="BR84" s="4">
        <v>271.33999999999997</v>
      </c>
      <c r="BS84" s="4">
        <v>271.33999999999997</v>
      </c>
      <c r="BV84" s="4">
        <v>0</v>
      </c>
    </row>
    <row r="85" spans="1:74" x14ac:dyDescent="0.2">
      <c r="A85" s="4">
        <v>3016162</v>
      </c>
      <c r="B85" s="4" t="s">
        <v>179</v>
      </c>
      <c r="C85" s="4" t="s">
        <v>180</v>
      </c>
      <c r="G85" s="4" t="s">
        <v>76</v>
      </c>
      <c r="H85" s="4" t="s">
        <v>181</v>
      </c>
      <c r="I85" s="4">
        <v>9065164221</v>
      </c>
      <c r="J85" s="5">
        <v>43230</v>
      </c>
      <c r="K85" s="5">
        <v>43141</v>
      </c>
      <c r="L85" s="5">
        <v>43229</v>
      </c>
      <c r="M85" s="4" t="s">
        <v>78</v>
      </c>
      <c r="N85" s="4" t="s">
        <v>79</v>
      </c>
      <c r="O85" s="4" t="s">
        <v>79</v>
      </c>
      <c r="R85" s="4" t="s">
        <v>182</v>
      </c>
      <c r="S85" s="4" t="s">
        <v>81</v>
      </c>
      <c r="U85" s="4">
        <v>0</v>
      </c>
      <c r="V85" s="4" t="s">
        <v>81</v>
      </c>
      <c r="W85" s="4">
        <v>0</v>
      </c>
      <c r="Y85" s="4">
        <v>0</v>
      </c>
      <c r="Z85" s="4" t="s">
        <v>81</v>
      </c>
      <c r="AH85" s="4">
        <v>0</v>
      </c>
      <c r="AI85" s="4">
        <v>2011</v>
      </c>
      <c r="AJ85" s="5">
        <v>43140</v>
      </c>
      <c r="AK85" s="4" t="s">
        <v>82</v>
      </c>
      <c r="AO85" s="4">
        <v>2089</v>
      </c>
      <c r="AP85" s="5">
        <v>43229</v>
      </c>
      <c r="AQ85" s="4" t="s">
        <v>82</v>
      </c>
      <c r="AR85" s="4">
        <v>78</v>
      </c>
      <c r="AS85" s="4">
        <v>-34</v>
      </c>
      <c r="AU85" s="4">
        <v>70.2</v>
      </c>
      <c r="AV85" s="4">
        <v>89</v>
      </c>
      <c r="AX85" s="4">
        <f>+AY85/AV85*39</f>
        <v>14.789325842696629</v>
      </c>
      <c r="AY85" s="4">
        <v>33.75</v>
      </c>
      <c r="AZ85" s="4">
        <v>94.49</v>
      </c>
      <c r="BB85" s="4">
        <v>128.24</v>
      </c>
      <c r="BD85" s="4">
        <f>+BE85/AV85*39</f>
        <v>19.425505617977528</v>
      </c>
      <c r="BE85" s="4">
        <v>44.33</v>
      </c>
      <c r="BF85" s="4">
        <v>107.06</v>
      </c>
      <c r="BG85" s="4">
        <v>151.38999999999999</v>
      </c>
      <c r="BJ85" s="4">
        <v>0</v>
      </c>
      <c r="BQ85" s="4">
        <v>0</v>
      </c>
      <c r="BR85" s="4">
        <v>279.63</v>
      </c>
      <c r="BS85" s="4">
        <v>279.63</v>
      </c>
      <c r="BV85" s="4">
        <v>0</v>
      </c>
    </row>
    <row r="86" spans="1:74" x14ac:dyDescent="0.2">
      <c r="A86" s="4">
        <v>3016476</v>
      </c>
      <c r="B86" s="4" t="s">
        <v>194</v>
      </c>
      <c r="G86" s="4" t="s">
        <v>76</v>
      </c>
      <c r="H86" s="4" t="s">
        <v>195</v>
      </c>
      <c r="I86" s="4">
        <v>9065267142</v>
      </c>
      <c r="J86" s="5">
        <v>43236</v>
      </c>
      <c r="K86" s="5">
        <v>43147</v>
      </c>
      <c r="L86" s="5">
        <v>43235</v>
      </c>
      <c r="M86" s="4" t="s">
        <v>78</v>
      </c>
      <c r="N86" s="4" t="s">
        <v>79</v>
      </c>
      <c r="R86" s="4" t="s">
        <v>196</v>
      </c>
      <c r="S86" s="4" t="s">
        <v>81</v>
      </c>
      <c r="U86" s="4">
        <v>0</v>
      </c>
      <c r="V86" s="4" t="s">
        <v>81</v>
      </c>
      <c r="W86" s="4">
        <v>0</v>
      </c>
      <c r="Y86" s="4">
        <v>0</v>
      </c>
      <c r="Z86" s="4" t="s">
        <v>81</v>
      </c>
      <c r="AH86" s="4">
        <v>0</v>
      </c>
      <c r="AI86" s="4">
        <v>17997</v>
      </c>
      <c r="AJ86" s="5">
        <v>43146</v>
      </c>
      <c r="AK86" s="4" t="s">
        <v>82</v>
      </c>
      <c r="AO86" s="4">
        <v>18204</v>
      </c>
      <c r="AP86" s="5">
        <v>43235</v>
      </c>
      <c r="AQ86" s="4" t="s">
        <v>82</v>
      </c>
      <c r="AR86" s="4">
        <v>207</v>
      </c>
      <c r="AS86" s="4">
        <v>-105</v>
      </c>
      <c r="AV86" s="4">
        <v>89</v>
      </c>
      <c r="AX86" s="4">
        <f>+AY86/AV86*45</f>
        <v>17.079775280898875</v>
      </c>
      <c r="AY86" s="4">
        <v>33.78</v>
      </c>
      <c r="AZ86" s="4">
        <v>250.88</v>
      </c>
      <c r="BB86" s="4">
        <v>284.66000000000003</v>
      </c>
      <c r="BG86" s="4">
        <v>0</v>
      </c>
      <c r="BJ86" s="4">
        <v>0</v>
      </c>
      <c r="BQ86" s="4">
        <v>0</v>
      </c>
      <c r="BR86" s="4">
        <v>284.66000000000003</v>
      </c>
      <c r="BS86" s="4">
        <v>284.66000000000003</v>
      </c>
      <c r="BV86" s="4">
        <v>0</v>
      </c>
    </row>
    <row r="87" spans="1:74" x14ac:dyDescent="0.2">
      <c r="A87" s="4">
        <v>3016340</v>
      </c>
      <c r="B87" s="4" t="s">
        <v>187</v>
      </c>
      <c r="C87" s="4" t="s">
        <v>188</v>
      </c>
      <c r="G87" s="4" t="s">
        <v>76</v>
      </c>
      <c r="H87" s="4" t="s">
        <v>189</v>
      </c>
      <c r="I87" s="4">
        <v>9065323941</v>
      </c>
      <c r="J87" s="5">
        <v>43239</v>
      </c>
      <c r="K87" s="5">
        <v>43150</v>
      </c>
      <c r="L87" s="5">
        <v>43238</v>
      </c>
      <c r="M87" s="4" t="s">
        <v>78</v>
      </c>
      <c r="N87" s="4" t="s">
        <v>79</v>
      </c>
      <c r="O87" s="4" t="s">
        <v>79</v>
      </c>
      <c r="R87" s="4" t="s">
        <v>190</v>
      </c>
      <c r="S87" s="4" t="s">
        <v>81</v>
      </c>
      <c r="U87" s="4">
        <v>0</v>
      </c>
      <c r="V87" s="4" t="s">
        <v>81</v>
      </c>
      <c r="W87" s="4">
        <v>0</v>
      </c>
      <c r="Y87" s="4">
        <v>0</v>
      </c>
      <c r="Z87" s="4" t="s">
        <v>81</v>
      </c>
      <c r="AH87" s="4">
        <v>0</v>
      </c>
      <c r="AI87" s="4">
        <v>10176</v>
      </c>
      <c r="AJ87" s="5">
        <v>43149</v>
      </c>
      <c r="AK87" s="4" t="s">
        <v>82</v>
      </c>
      <c r="AO87" s="4">
        <v>10259</v>
      </c>
      <c r="AP87" s="5">
        <v>43238</v>
      </c>
      <c r="AQ87" s="4" t="s">
        <v>82</v>
      </c>
      <c r="AR87" s="4">
        <v>83</v>
      </c>
      <c r="AS87" s="4">
        <v>-45</v>
      </c>
      <c r="AU87" s="4">
        <v>74.7</v>
      </c>
      <c r="AV87" s="4">
        <v>89</v>
      </c>
      <c r="AX87" s="4">
        <f>+AY87/AV87*48</f>
        <v>18.218426966292135</v>
      </c>
      <c r="AY87" s="4">
        <v>33.78</v>
      </c>
      <c r="AZ87" s="4">
        <v>100.61</v>
      </c>
      <c r="BB87" s="4">
        <v>134.38999999999999</v>
      </c>
      <c r="BD87" s="4">
        <f>+BE87/AV87*48</f>
        <v>24.02696629213483</v>
      </c>
      <c r="BE87" s="4">
        <v>44.55</v>
      </c>
      <c r="BF87" s="4">
        <v>114.48</v>
      </c>
      <c r="BG87" s="4">
        <v>159.03</v>
      </c>
      <c r="BJ87" s="4">
        <v>0</v>
      </c>
      <c r="BQ87" s="4">
        <v>0</v>
      </c>
      <c r="BR87" s="4">
        <v>293.42</v>
      </c>
      <c r="BS87" s="4">
        <v>293.42</v>
      </c>
      <c r="BV87" s="4">
        <v>0</v>
      </c>
    </row>
    <row r="88" spans="1:74" x14ac:dyDescent="0.2">
      <c r="A88" s="4">
        <v>3042494</v>
      </c>
      <c r="B88" s="4" t="s">
        <v>257</v>
      </c>
      <c r="G88" s="4" t="s">
        <v>76</v>
      </c>
      <c r="H88" s="4" t="s">
        <v>258</v>
      </c>
      <c r="I88" s="4">
        <v>9065069645</v>
      </c>
      <c r="J88" s="5">
        <v>43225</v>
      </c>
      <c r="K88" s="5">
        <v>43138</v>
      </c>
      <c r="L88" s="5">
        <v>43226</v>
      </c>
      <c r="M88" s="4" t="s">
        <v>78</v>
      </c>
      <c r="N88" s="4" t="s">
        <v>85</v>
      </c>
      <c r="R88" s="4" t="s">
        <v>259</v>
      </c>
      <c r="S88" s="4" t="s">
        <v>81</v>
      </c>
      <c r="U88" s="4">
        <v>0</v>
      </c>
      <c r="V88" s="4" t="s">
        <v>81</v>
      </c>
      <c r="W88" s="4">
        <v>0</v>
      </c>
      <c r="Y88" s="4">
        <v>0</v>
      </c>
      <c r="Z88" s="4" t="s">
        <v>81</v>
      </c>
      <c r="AH88" s="4">
        <v>0</v>
      </c>
      <c r="AI88" s="4">
        <v>7394</v>
      </c>
      <c r="AJ88" s="5">
        <v>43137</v>
      </c>
      <c r="AK88" s="4" t="s">
        <v>82</v>
      </c>
      <c r="AO88" s="4">
        <v>7615</v>
      </c>
      <c r="AP88" s="5">
        <v>43226</v>
      </c>
      <c r="AQ88" s="4" t="s">
        <v>82</v>
      </c>
      <c r="AR88" s="4">
        <v>221</v>
      </c>
      <c r="AS88" s="4">
        <v>-89</v>
      </c>
      <c r="AV88" s="4">
        <v>89</v>
      </c>
      <c r="AX88" s="4">
        <f>+AY88/AV88*36</f>
        <v>4.7325842696629215</v>
      </c>
      <c r="AY88" s="4">
        <v>11.7</v>
      </c>
      <c r="AZ88" s="4">
        <v>298.36</v>
      </c>
      <c r="BB88" s="4">
        <v>310.06</v>
      </c>
      <c r="BG88" s="4">
        <v>0</v>
      </c>
      <c r="BJ88" s="4">
        <v>0</v>
      </c>
      <c r="BQ88" s="4">
        <v>0</v>
      </c>
      <c r="BR88" s="4">
        <v>310.06</v>
      </c>
      <c r="BS88" s="4">
        <v>310.06</v>
      </c>
      <c r="BV88" s="4">
        <v>0</v>
      </c>
    </row>
    <row r="89" spans="1:74" x14ac:dyDescent="0.2">
      <c r="A89" s="4">
        <v>2414566</v>
      </c>
      <c r="B89" s="4" t="s">
        <v>105</v>
      </c>
      <c r="C89" s="4" t="s">
        <v>106</v>
      </c>
      <c r="G89" s="4" t="s">
        <v>76</v>
      </c>
      <c r="H89" s="4" t="s">
        <v>107</v>
      </c>
      <c r="I89" s="4">
        <v>9065098463</v>
      </c>
      <c r="J89" s="5">
        <v>43225</v>
      </c>
      <c r="K89" s="5">
        <v>43138</v>
      </c>
      <c r="L89" s="5">
        <v>43226</v>
      </c>
      <c r="M89" s="4" t="s">
        <v>78</v>
      </c>
      <c r="N89" s="4" t="s">
        <v>79</v>
      </c>
      <c r="O89" s="4" t="s">
        <v>79</v>
      </c>
      <c r="R89" s="4">
        <v>90002889</v>
      </c>
      <c r="S89" s="4" t="s">
        <v>81</v>
      </c>
      <c r="U89" s="4">
        <v>0</v>
      </c>
      <c r="V89" s="4" t="s">
        <v>81</v>
      </c>
      <c r="W89" s="4">
        <v>2926</v>
      </c>
      <c r="Y89" s="4">
        <v>0</v>
      </c>
      <c r="Z89" s="4" t="s">
        <v>81</v>
      </c>
      <c r="AH89" s="4">
        <v>0</v>
      </c>
      <c r="AI89" s="4">
        <v>59218</v>
      </c>
      <c r="AJ89" s="5">
        <v>43137</v>
      </c>
      <c r="AK89" s="4" t="s">
        <v>82</v>
      </c>
      <c r="AO89" s="4">
        <v>59322</v>
      </c>
      <c r="AP89" s="5">
        <v>43226</v>
      </c>
      <c r="AQ89" s="4" t="s">
        <v>82</v>
      </c>
      <c r="AR89" s="4">
        <v>104</v>
      </c>
      <c r="AS89" s="4">
        <v>42</v>
      </c>
      <c r="AT89" s="4">
        <f>+AR89-AS89</f>
        <v>62</v>
      </c>
      <c r="AU89" s="4">
        <v>93.6</v>
      </c>
      <c r="AV89" s="4">
        <v>89</v>
      </c>
      <c r="AY89" s="4">
        <v>33.75</v>
      </c>
      <c r="AZ89" s="4">
        <v>125.96</v>
      </c>
      <c r="BB89" s="4">
        <v>159.71</v>
      </c>
      <c r="BE89" s="4">
        <v>44.26</v>
      </c>
      <c r="BF89" s="4">
        <v>142.51</v>
      </c>
      <c r="BG89" s="4">
        <v>186.77</v>
      </c>
      <c r="BJ89" s="4">
        <v>0</v>
      </c>
      <c r="BQ89" s="4">
        <v>0</v>
      </c>
      <c r="BR89" s="4">
        <v>346.48</v>
      </c>
      <c r="BS89" s="4">
        <v>346.48</v>
      </c>
      <c r="BV89" s="4">
        <v>0</v>
      </c>
    </row>
    <row r="90" spans="1:74" x14ac:dyDescent="0.2">
      <c r="A90" s="4">
        <v>3017874</v>
      </c>
      <c r="B90" s="4" t="s">
        <v>216</v>
      </c>
      <c r="C90" s="4" t="s">
        <v>217</v>
      </c>
      <c r="G90" s="4" t="s">
        <v>76</v>
      </c>
      <c r="H90" s="4" t="s">
        <v>218</v>
      </c>
      <c r="I90" s="4">
        <v>9065267115</v>
      </c>
      <c r="J90" s="5">
        <v>43236</v>
      </c>
      <c r="K90" s="5">
        <v>43147</v>
      </c>
      <c r="L90" s="5">
        <v>43235</v>
      </c>
      <c r="M90" s="4" t="s">
        <v>78</v>
      </c>
      <c r="N90" s="4" t="s">
        <v>79</v>
      </c>
      <c r="O90" s="4" t="s">
        <v>79</v>
      </c>
      <c r="R90" s="4" t="s">
        <v>219</v>
      </c>
      <c r="S90" s="4" t="s">
        <v>81</v>
      </c>
      <c r="U90" s="4">
        <v>0</v>
      </c>
      <c r="V90" s="4" t="s">
        <v>81</v>
      </c>
      <c r="W90" s="4">
        <v>0</v>
      </c>
      <c r="Y90" s="4">
        <v>0</v>
      </c>
      <c r="Z90" s="4" t="s">
        <v>81</v>
      </c>
      <c r="AH90" s="4">
        <v>0</v>
      </c>
      <c r="AI90" s="4">
        <v>20408</v>
      </c>
      <c r="AJ90" s="5">
        <v>43146</v>
      </c>
      <c r="AK90" s="4" t="s">
        <v>82</v>
      </c>
      <c r="AO90" s="4">
        <v>20567</v>
      </c>
      <c r="AP90" s="5">
        <v>43235</v>
      </c>
      <c r="AQ90" s="4" t="s">
        <v>82</v>
      </c>
      <c r="AR90" s="4">
        <v>159</v>
      </c>
      <c r="AS90" s="4">
        <v>-80</v>
      </c>
      <c r="AU90" s="4">
        <v>79.8</v>
      </c>
      <c r="AV90" s="4">
        <v>89</v>
      </c>
      <c r="AX90" s="4">
        <f>+AY90/AV90*45</f>
        <v>17.079775280898875</v>
      </c>
      <c r="AY90" s="4">
        <v>33.78</v>
      </c>
      <c r="AZ90" s="4">
        <v>192.7</v>
      </c>
      <c r="BB90" s="4">
        <v>226.48</v>
      </c>
      <c r="BD90" s="4">
        <f>+BE90/AV90*45</f>
        <v>22.484831460674155</v>
      </c>
      <c r="BE90" s="4">
        <v>44.47</v>
      </c>
      <c r="BF90" s="4">
        <v>122.11</v>
      </c>
      <c r="BG90" s="4">
        <v>166.58</v>
      </c>
      <c r="BJ90" s="4">
        <v>0</v>
      </c>
      <c r="BQ90" s="4">
        <v>0</v>
      </c>
      <c r="BR90" s="4">
        <v>393.06</v>
      </c>
      <c r="BS90" s="4">
        <v>393.06</v>
      </c>
      <c r="BV90" s="4">
        <v>0</v>
      </c>
    </row>
    <row r="91" spans="1:74" x14ac:dyDescent="0.2">
      <c r="A91" s="4">
        <v>3018216</v>
      </c>
      <c r="B91" s="4" t="s">
        <v>223</v>
      </c>
      <c r="G91" s="4" t="s">
        <v>76</v>
      </c>
      <c r="H91" s="4" t="s">
        <v>224</v>
      </c>
      <c r="I91" s="4">
        <v>9065088831</v>
      </c>
      <c r="J91" s="5">
        <v>43225</v>
      </c>
      <c r="K91" s="5">
        <v>43138</v>
      </c>
      <c r="L91" s="5">
        <v>43226</v>
      </c>
      <c r="M91" s="4" t="s">
        <v>78</v>
      </c>
      <c r="N91" s="4" t="s">
        <v>79</v>
      </c>
      <c r="R91" s="4" t="s">
        <v>225</v>
      </c>
      <c r="S91" s="4" t="s">
        <v>81</v>
      </c>
      <c r="U91" s="4">
        <v>0</v>
      </c>
      <c r="V91" s="4" t="s">
        <v>81</v>
      </c>
      <c r="W91" s="4">
        <v>0</v>
      </c>
      <c r="Y91" s="4">
        <v>0</v>
      </c>
      <c r="Z91" s="4" t="s">
        <v>81</v>
      </c>
      <c r="AH91" s="4">
        <v>0</v>
      </c>
      <c r="AI91" s="4">
        <v>14107</v>
      </c>
      <c r="AJ91" s="5">
        <v>43137</v>
      </c>
      <c r="AK91" s="4" t="s">
        <v>82</v>
      </c>
      <c r="AO91" s="4">
        <v>14412</v>
      </c>
      <c r="AP91" s="5">
        <v>43226</v>
      </c>
      <c r="AQ91" s="4" t="s">
        <v>82</v>
      </c>
      <c r="AR91" s="4">
        <v>305</v>
      </c>
      <c r="AS91" s="4">
        <v>-123</v>
      </c>
      <c r="AV91" s="4">
        <v>89</v>
      </c>
      <c r="AX91" s="4">
        <f>+AY91/AV91*36</f>
        <v>13.651685393258425</v>
      </c>
      <c r="AY91" s="4">
        <v>33.75</v>
      </c>
      <c r="AZ91" s="4">
        <v>369.41</v>
      </c>
      <c r="BB91" s="4">
        <v>403.16</v>
      </c>
      <c r="BG91" s="4">
        <v>0</v>
      </c>
      <c r="BJ91" s="4">
        <v>0</v>
      </c>
      <c r="BQ91" s="4">
        <v>0</v>
      </c>
      <c r="BR91" s="4">
        <v>403.16</v>
      </c>
      <c r="BS91" s="4">
        <v>403.16</v>
      </c>
      <c r="BV91" s="4">
        <v>0</v>
      </c>
    </row>
    <row r="92" spans="1:74" x14ac:dyDescent="0.2">
      <c r="A92" s="4">
        <v>3047778</v>
      </c>
      <c r="B92" s="4" t="s">
        <v>264</v>
      </c>
      <c r="G92" s="4" t="s">
        <v>76</v>
      </c>
      <c r="H92" s="4" t="s">
        <v>265</v>
      </c>
      <c r="I92" s="4">
        <v>9065266503</v>
      </c>
      <c r="J92" s="5">
        <v>43236</v>
      </c>
      <c r="K92" s="5">
        <v>43147</v>
      </c>
      <c r="L92" s="5">
        <v>43235</v>
      </c>
      <c r="M92" s="4" t="s">
        <v>78</v>
      </c>
      <c r="N92" s="4" t="s">
        <v>79</v>
      </c>
      <c r="R92" s="4" t="s">
        <v>266</v>
      </c>
      <c r="S92" s="4" t="s">
        <v>81</v>
      </c>
      <c r="U92" s="4">
        <v>0</v>
      </c>
      <c r="V92" s="4" t="s">
        <v>81</v>
      </c>
      <c r="W92" s="4">
        <v>0</v>
      </c>
      <c r="Y92" s="4">
        <v>0</v>
      </c>
      <c r="Z92" s="4" t="s">
        <v>81</v>
      </c>
      <c r="AH92" s="4">
        <v>0</v>
      </c>
      <c r="AI92" s="4">
        <v>16341</v>
      </c>
      <c r="AJ92" s="5">
        <v>43146</v>
      </c>
      <c r="AK92" s="4" t="s">
        <v>82</v>
      </c>
      <c r="AO92" s="4">
        <v>16654</v>
      </c>
      <c r="AP92" s="5">
        <v>43235</v>
      </c>
      <c r="AQ92" s="4" t="s">
        <v>82</v>
      </c>
      <c r="AR92" s="4">
        <v>313</v>
      </c>
      <c r="AS92" s="4">
        <v>158</v>
      </c>
      <c r="AV92" s="4">
        <v>89</v>
      </c>
      <c r="AY92" s="4">
        <v>33.78</v>
      </c>
      <c r="AZ92" s="4">
        <v>379.34</v>
      </c>
      <c r="BB92" s="4">
        <v>413.12</v>
      </c>
      <c r="BG92" s="4">
        <v>0</v>
      </c>
      <c r="BJ92" s="4">
        <v>0</v>
      </c>
      <c r="BQ92" s="4">
        <v>0</v>
      </c>
      <c r="BR92" s="4">
        <v>413.12</v>
      </c>
      <c r="BS92" s="4">
        <v>413.12</v>
      </c>
      <c r="BV92" s="4">
        <v>0</v>
      </c>
    </row>
    <row r="93" spans="1:74" x14ac:dyDescent="0.2">
      <c r="A93" s="4">
        <v>3016108</v>
      </c>
      <c r="B93" s="4" t="s">
        <v>175</v>
      </c>
      <c r="C93" s="4" t="s">
        <v>176</v>
      </c>
      <c r="G93" s="4" t="s">
        <v>76</v>
      </c>
      <c r="H93" s="4" t="s">
        <v>177</v>
      </c>
      <c r="I93" s="4">
        <v>9065145302</v>
      </c>
      <c r="J93" s="5">
        <v>43230</v>
      </c>
      <c r="K93" s="5">
        <v>43141</v>
      </c>
      <c r="L93" s="5">
        <v>43229</v>
      </c>
      <c r="M93" s="4" t="s">
        <v>78</v>
      </c>
      <c r="N93" s="4" t="s">
        <v>85</v>
      </c>
      <c r="O93" s="4" t="s">
        <v>85</v>
      </c>
      <c r="R93" s="8" t="s">
        <v>178</v>
      </c>
      <c r="S93" s="4" t="s">
        <v>81</v>
      </c>
      <c r="U93" s="4">
        <v>0</v>
      </c>
      <c r="V93" s="4" t="s">
        <v>81</v>
      </c>
      <c r="W93" s="4">
        <v>0</v>
      </c>
      <c r="Y93" s="4">
        <v>0</v>
      </c>
      <c r="Z93" s="4" t="s">
        <v>81</v>
      </c>
      <c r="AH93" s="4">
        <v>0</v>
      </c>
      <c r="AI93" s="4">
        <v>711</v>
      </c>
      <c r="AJ93" s="5">
        <v>43140</v>
      </c>
      <c r="AK93" s="4" t="s">
        <v>82</v>
      </c>
      <c r="AL93" s="4">
        <v>832</v>
      </c>
      <c r="AM93" s="5">
        <v>43147</v>
      </c>
      <c r="AN93" s="4" t="s">
        <v>91</v>
      </c>
      <c r="AO93" s="4">
        <v>916</v>
      </c>
      <c r="AP93" s="5">
        <v>43229</v>
      </c>
      <c r="AQ93" s="4" t="s">
        <v>82</v>
      </c>
      <c r="AR93" s="4">
        <v>205</v>
      </c>
      <c r="AS93" s="4">
        <v>90</v>
      </c>
      <c r="AU93" s="4">
        <v>102.5</v>
      </c>
      <c r="AV93" s="4">
        <v>89</v>
      </c>
      <c r="AY93" s="4">
        <v>11.71</v>
      </c>
      <c r="AZ93" s="4">
        <v>276.8</v>
      </c>
      <c r="BB93" s="4">
        <v>288.51</v>
      </c>
      <c r="BE93" s="4">
        <v>29.46</v>
      </c>
      <c r="BF93" s="4">
        <v>164.67</v>
      </c>
      <c r="BG93" s="4">
        <v>194.13</v>
      </c>
      <c r="BJ93" s="4">
        <v>0</v>
      </c>
      <c r="BQ93" s="4">
        <v>0</v>
      </c>
      <c r="BR93" s="4">
        <v>482.64</v>
      </c>
      <c r="BS93" s="4">
        <v>482.64</v>
      </c>
      <c r="BV93" s="4">
        <v>0</v>
      </c>
    </row>
    <row r="94" spans="1:74" x14ac:dyDescent="0.2">
      <c r="A94" s="4">
        <v>2540168</v>
      </c>
      <c r="B94" s="4" t="s">
        <v>131</v>
      </c>
      <c r="C94" s="4" t="s">
        <v>132</v>
      </c>
      <c r="G94" s="4" t="s">
        <v>76</v>
      </c>
      <c r="H94" s="4" t="s">
        <v>133</v>
      </c>
      <c r="I94" s="4">
        <v>9065448222</v>
      </c>
      <c r="J94" s="5">
        <v>43242</v>
      </c>
      <c r="K94" s="5">
        <v>43153</v>
      </c>
      <c r="L94" s="5">
        <v>43241</v>
      </c>
      <c r="M94" s="4" t="s">
        <v>78</v>
      </c>
      <c r="N94" s="4" t="s">
        <v>79</v>
      </c>
      <c r="O94" s="4" t="s">
        <v>79</v>
      </c>
      <c r="R94" s="4" t="s">
        <v>134</v>
      </c>
      <c r="S94" s="4" t="s">
        <v>81</v>
      </c>
      <c r="U94" s="4">
        <v>0</v>
      </c>
      <c r="V94" s="4" t="s">
        <v>81</v>
      </c>
      <c r="W94" s="4">
        <v>0</v>
      </c>
      <c r="Y94" s="4">
        <v>0</v>
      </c>
      <c r="Z94" s="4" t="s">
        <v>81</v>
      </c>
      <c r="AH94" s="4">
        <v>0</v>
      </c>
      <c r="AI94" s="4">
        <v>2377</v>
      </c>
      <c r="AJ94" s="5">
        <v>43152</v>
      </c>
      <c r="AK94" s="4" t="s">
        <v>82</v>
      </c>
      <c r="AO94" s="4">
        <v>2574</v>
      </c>
      <c r="AP94" s="5">
        <v>43241</v>
      </c>
      <c r="AQ94" s="4" t="s">
        <v>82</v>
      </c>
      <c r="AR94" s="4">
        <v>197</v>
      </c>
      <c r="AS94" s="4">
        <v>-113</v>
      </c>
      <c r="AU94" s="4">
        <v>177.3</v>
      </c>
      <c r="AV94" s="4">
        <v>89</v>
      </c>
      <c r="AX94" s="4">
        <f>+AY94/AV94*51</f>
        <v>19.362808988764044</v>
      </c>
      <c r="AY94" s="4">
        <v>33.79</v>
      </c>
      <c r="AZ94" s="4">
        <v>238.85</v>
      </c>
      <c r="BB94" s="4">
        <v>272.64</v>
      </c>
      <c r="BD94" s="4">
        <f>+BE94/AV94*51</f>
        <v>25.568764044943819</v>
      </c>
      <c r="BE94" s="4">
        <v>44.62</v>
      </c>
      <c r="BF94" s="4">
        <v>272.18</v>
      </c>
      <c r="BG94" s="4">
        <v>316.8</v>
      </c>
      <c r="BJ94" s="4">
        <v>0</v>
      </c>
      <c r="BQ94" s="4">
        <v>0</v>
      </c>
      <c r="BR94" s="4">
        <v>589.44000000000005</v>
      </c>
      <c r="BS94" s="4">
        <v>589.44000000000005</v>
      </c>
      <c r="BV94" s="4">
        <v>0</v>
      </c>
    </row>
    <row r="95" spans="1:74" x14ac:dyDescent="0.2">
      <c r="A95" s="4">
        <v>2569789</v>
      </c>
      <c r="B95" s="4" t="s">
        <v>141</v>
      </c>
      <c r="C95" s="4" t="s">
        <v>142</v>
      </c>
      <c r="G95" s="4" t="s">
        <v>76</v>
      </c>
      <c r="H95" s="4" t="s">
        <v>143</v>
      </c>
      <c r="I95" s="4">
        <v>9065422628</v>
      </c>
      <c r="J95" s="5">
        <v>43242</v>
      </c>
      <c r="K95" s="5">
        <v>43153</v>
      </c>
      <c r="L95" s="5">
        <v>43241</v>
      </c>
      <c r="M95" s="4" t="s">
        <v>78</v>
      </c>
      <c r="N95" s="4" t="s">
        <v>85</v>
      </c>
      <c r="O95" s="4" t="s">
        <v>85</v>
      </c>
      <c r="R95" s="4" t="s">
        <v>144</v>
      </c>
      <c r="S95" s="4" t="s">
        <v>81</v>
      </c>
      <c r="U95" s="4">
        <v>0</v>
      </c>
      <c r="V95" s="4" t="s">
        <v>81</v>
      </c>
      <c r="W95" s="4">
        <v>3500</v>
      </c>
      <c r="Y95" s="4">
        <v>0</v>
      </c>
      <c r="Z95" s="4" t="s">
        <v>81</v>
      </c>
      <c r="AH95" s="4">
        <v>0</v>
      </c>
      <c r="AI95" s="4">
        <v>8034</v>
      </c>
      <c r="AJ95" s="5">
        <v>43152</v>
      </c>
      <c r="AK95" s="4" t="s">
        <v>82</v>
      </c>
      <c r="AO95" s="4">
        <v>8251</v>
      </c>
      <c r="AP95" s="5">
        <v>43241</v>
      </c>
      <c r="AQ95" s="4" t="s">
        <v>82</v>
      </c>
      <c r="AR95" s="4">
        <v>217</v>
      </c>
      <c r="AS95" s="4">
        <v>-124</v>
      </c>
      <c r="AU95" s="4">
        <v>195.3</v>
      </c>
      <c r="AV95" s="4">
        <v>89</v>
      </c>
      <c r="AX95" s="4">
        <f>+AY95/AV95*51</f>
        <v>6.7102247191011246</v>
      </c>
      <c r="AY95" s="4">
        <v>11.71</v>
      </c>
      <c r="AZ95" s="4">
        <v>293.2</v>
      </c>
      <c r="BB95" s="4">
        <v>304.91000000000003</v>
      </c>
      <c r="BD95" s="4">
        <f>+BE95/AV95*51</f>
        <v>16.921685393258429</v>
      </c>
      <c r="BE95" s="4">
        <v>29.53</v>
      </c>
      <c r="BF95" s="4">
        <v>314.87</v>
      </c>
      <c r="BG95" s="4">
        <v>344.4</v>
      </c>
      <c r="BJ95" s="4">
        <v>0</v>
      </c>
      <c r="BQ95" s="4">
        <v>0</v>
      </c>
      <c r="BR95" s="4">
        <v>649.30999999999995</v>
      </c>
      <c r="BS95" s="4">
        <v>649.30999999999995</v>
      </c>
      <c r="BV95" s="4">
        <v>0</v>
      </c>
    </row>
    <row r="96" spans="1:74" x14ac:dyDescent="0.2">
      <c r="A96" s="4">
        <v>3018379</v>
      </c>
      <c r="B96" s="4" t="s">
        <v>238</v>
      </c>
      <c r="C96" s="4" t="s">
        <v>239</v>
      </c>
      <c r="G96" s="4" t="s">
        <v>76</v>
      </c>
      <c r="H96" s="4" t="s">
        <v>240</v>
      </c>
      <c r="I96" s="4">
        <v>9065240364</v>
      </c>
      <c r="J96" s="5">
        <v>43236</v>
      </c>
      <c r="K96" s="5">
        <v>43147</v>
      </c>
      <c r="L96" s="5">
        <v>43235</v>
      </c>
      <c r="M96" s="4" t="s">
        <v>78</v>
      </c>
      <c r="N96" s="4" t="s">
        <v>79</v>
      </c>
      <c r="O96" s="4" t="s">
        <v>79</v>
      </c>
      <c r="R96" s="4" t="s">
        <v>241</v>
      </c>
      <c r="S96" s="4" t="s">
        <v>81</v>
      </c>
      <c r="U96" s="4">
        <v>0</v>
      </c>
      <c r="V96" s="4" t="s">
        <v>81</v>
      </c>
      <c r="W96" s="4">
        <v>0</v>
      </c>
      <c r="Y96" s="4">
        <v>0</v>
      </c>
      <c r="Z96" s="4" t="s">
        <v>81</v>
      </c>
      <c r="AH96" s="4">
        <v>0</v>
      </c>
      <c r="AI96" s="4">
        <v>2414</v>
      </c>
      <c r="AJ96" s="5">
        <v>43146</v>
      </c>
      <c r="AK96" s="4" t="s">
        <v>82</v>
      </c>
      <c r="AO96" s="4">
        <v>2782</v>
      </c>
      <c r="AP96" s="5">
        <v>43235</v>
      </c>
      <c r="AQ96" s="4" t="s">
        <v>82</v>
      </c>
      <c r="AR96" s="4">
        <v>368</v>
      </c>
      <c r="AS96" s="4">
        <v>-186</v>
      </c>
      <c r="AU96" s="4">
        <v>184</v>
      </c>
      <c r="AV96" s="4">
        <v>89</v>
      </c>
      <c r="AY96" s="4">
        <v>33.78</v>
      </c>
      <c r="AZ96" s="4">
        <v>446</v>
      </c>
      <c r="BB96" s="4">
        <v>479.78</v>
      </c>
      <c r="BE96" s="4">
        <v>44.47</v>
      </c>
      <c r="BF96" s="4">
        <v>281.52999999999997</v>
      </c>
      <c r="BG96" s="4">
        <v>326</v>
      </c>
      <c r="BJ96" s="4">
        <v>0</v>
      </c>
      <c r="BQ96" s="4">
        <v>0</v>
      </c>
      <c r="BR96" s="4">
        <v>805.78</v>
      </c>
      <c r="BS96" s="4">
        <v>805.78</v>
      </c>
      <c r="BV96" s="4">
        <v>0</v>
      </c>
    </row>
    <row r="97" spans="1:74" x14ac:dyDescent="0.2">
      <c r="A97" s="4">
        <v>3045768</v>
      </c>
      <c r="B97" s="4" t="s">
        <v>260</v>
      </c>
      <c r="C97" s="4" t="s">
        <v>261</v>
      </c>
      <c r="G97" s="4" t="s">
        <v>76</v>
      </c>
      <c r="H97" s="4" t="s">
        <v>262</v>
      </c>
      <c r="I97" s="4">
        <v>9065240201</v>
      </c>
      <c r="J97" s="5">
        <v>43236</v>
      </c>
      <c r="K97" s="5">
        <v>43147</v>
      </c>
      <c r="L97" s="5">
        <v>43235</v>
      </c>
      <c r="M97" s="4" t="s">
        <v>78</v>
      </c>
      <c r="N97" s="4" t="s">
        <v>79</v>
      </c>
      <c r="O97" s="4" t="s">
        <v>79</v>
      </c>
      <c r="R97" s="4" t="s">
        <v>263</v>
      </c>
      <c r="S97" s="4" t="s">
        <v>81</v>
      </c>
      <c r="U97" s="4">
        <v>0</v>
      </c>
      <c r="V97" s="4" t="s">
        <v>81</v>
      </c>
      <c r="W97" s="4">
        <v>0</v>
      </c>
      <c r="Y97" s="4">
        <v>0</v>
      </c>
      <c r="Z97" s="4" t="s">
        <v>81</v>
      </c>
      <c r="AH97" s="4">
        <v>0</v>
      </c>
      <c r="AI97" s="4">
        <v>5250</v>
      </c>
      <c r="AJ97" s="5">
        <v>43146</v>
      </c>
      <c r="AK97" s="4" t="s">
        <v>82</v>
      </c>
      <c r="AO97" s="4">
        <v>5542</v>
      </c>
      <c r="AP97" s="5">
        <v>43235</v>
      </c>
      <c r="AQ97" s="4" t="s">
        <v>82</v>
      </c>
      <c r="AR97" s="4">
        <v>292</v>
      </c>
      <c r="AS97" s="4">
        <v>-148</v>
      </c>
      <c r="AU97" s="4">
        <v>262.8</v>
      </c>
      <c r="AV97" s="4">
        <v>89</v>
      </c>
      <c r="AX97" s="4">
        <f>+AY97/AV97*45</f>
        <v>17.079775280898875</v>
      </c>
      <c r="AY97" s="4">
        <v>33.78</v>
      </c>
      <c r="AZ97" s="4">
        <v>353.89</v>
      </c>
      <c r="BB97" s="4">
        <v>387.67</v>
      </c>
      <c r="BD97" s="4">
        <f>+BE97/AV97*45</f>
        <v>22.484831460674155</v>
      </c>
      <c r="BE97" s="4">
        <v>44.47</v>
      </c>
      <c r="BF97" s="4">
        <v>402.1</v>
      </c>
      <c r="BG97" s="4">
        <v>446.57</v>
      </c>
      <c r="BJ97" s="4">
        <v>0</v>
      </c>
      <c r="BQ97" s="4">
        <v>0</v>
      </c>
      <c r="BR97" s="4">
        <v>834.24</v>
      </c>
      <c r="BS97" s="4">
        <v>834.24</v>
      </c>
      <c r="BV97" s="4">
        <v>0</v>
      </c>
    </row>
    <row r="98" spans="1:74" ht="13.5" customHeight="1" x14ac:dyDescent="0.2">
      <c r="A98" s="4">
        <v>2449930</v>
      </c>
      <c r="B98" s="4" t="s">
        <v>119</v>
      </c>
      <c r="C98" s="4" t="s">
        <v>120</v>
      </c>
      <c r="G98" s="4" t="s">
        <v>76</v>
      </c>
      <c r="H98" s="4" t="s">
        <v>121</v>
      </c>
      <c r="I98" s="4">
        <v>9065234304</v>
      </c>
      <c r="J98" s="5">
        <v>43236</v>
      </c>
      <c r="K98" s="5">
        <v>43147</v>
      </c>
      <c r="L98" s="5">
        <v>43235</v>
      </c>
      <c r="M98" s="4" t="s">
        <v>78</v>
      </c>
      <c r="N98" s="4" t="s">
        <v>79</v>
      </c>
      <c r="O98" s="4" t="s">
        <v>79</v>
      </c>
      <c r="R98" s="4" t="s">
        <v>122</v>
      </c>
      <c r="S98" s="4" t="s">
        <v>81</v>
      </c>
      <c r="U98" s="4">
        <v>0</v>
      </c>
      <c r="V98" s="4" t="s">
        <v>81</v>
      </c>
      <c r="W98" s="4">
        <v>15555</v>
      </c>
      <c r="Y98" s="4">
        <v>0</v>
      </c>
      <c r="Z98" s="4" t="s">
        <v>81</v>
      </c>
      <c r="AH98" s="4">
        <v>0</v>
      </c>
      <c r="AI98" s="4">
        <v>17630</v>
      </c>
      <c r="AJ98" s="5">
        <v>43146</v>
      </c>
      <c r="AK98" s="4" t="s">
        <v>82</v>
      </c>
      <c r="AO98" s="4">
        <v>17965</v>
      </c>
      <c r="AP98" s="5">
        <v>43235</v>
      </c>
      <c r="AQ98" s="4" t="s">
        <v>82</v>
      </c>
      <c r="AR98" s="4">
        <v>335</v>
      </c>
      <c r="AS98" s="4">
        <v>-169</v>
      </c>
      <c r="AU98" s="4">
        <v>301.5</v>
      </c>
      <c r="AV98" s="4">
        <v>89</v>
      </c>
      <c r="AX98" s="4">
        <f>+AY98/AV98*45</f>
        <v>17.079775280898875</v>
      </c>
      <c r="AY98" s="4">
        <v>33.78</v>
      </c>
      <c r="AZ98" s="4">
        <v>406.01</v>
      </c>
      <c r="BB98" s="4">
        <v>439.79</v>
      </c>
      <c r="BD98" s="4">
        <f>+BE98/AV98*45</f>
        <v>22.484831460674155</v>
      </c>
      <c r="BE98" s="4">
        <v>44.47</v>
      </c>
      <c r="BF98" s="4">
        <v>461.31</v>
      </c>
      <c r="BG98" s="4">
        <v>505.78</v>
      </c>
      <c r="BJ98" s="4">
        <v>0</v>
      </c>
      <c r="BQ98" s="4">
        <v>0</v>
      </c>
      <c r="BR98" s="4">
        <v>945.57</v>
      </c>
      <c r="BS98" s="4">
        <v>945.57</v>
      </c>
      <c r="BV98" s="4">
        <v>0</v>
      </c>
    </row>
    <row r="99" spans="1:74" x14ac:dyDescent="0.2">
      <c r="A99" s="4">
        <v>2414010</v>
      </c>
      <c r="B99" s="4" t="s">
        <v>92</v>
      </c>
      <c r="C99" s="4" t="s">
        <v>93</v>
      </c>
      <c r="G99" s="4" t="s">
        <v>76</v>
      </c>
      <c r="H99" s="4" t="s">
        <v>94</v>
      </c>
      <c r="I99" s="4">
        <v>9065831815</v>
      </c>
      <c r="J99" s="5">
        <v>43250</v>
      </c>
      <c r="K99" s="5">
        <v>43221</v>
      </c>
      <c r="L99" s="5">
        <v>43251</v>
      </c>
      <c r="M99" s="4" t="s">
        <v>78</v>
      </c>
      <c r="N99" s="4" t="s">
        <v>95</v>
      </c>
      <c r="O99" s="4" t="s">
        <v>95</v>
      </c>
      <c r="R99" s="4" t="s">
        <v>96</v>
      </c>
      <c r="S99" s="4" t="s">
        <v>81</v>
      </c>
      <c r="U99" s="4">
        <v>0</v>
      </c>
      <c r="V99" s="4" t="s">
        <v>81</v>
      </c>
      <c r="W99" s="4">
        <v>34972</v>
      </c>
      <c r="Y99" s="4">
        <v>0</v>
      </c>
      <c r="Z99" s="4" t="s">
        <v>81</v>
      </c>
      <c r="AH99" s="4">
        <v>0</v>
      </c>
      <c r="AI99" s="4">
        <v>16195</v>
      </c>
      <c r="AJ99" s="5">
        <v>43220</v>
      </c>
      <c r="AK99" s="4" t="s">
        <v>82</v>
      </c>
      <c r="AO99" s="4">
        <v>16820</v>
      </c>
      <c r="AP99" s="5">
        <v>43251</v>
      </c>
      <c r="AQ99" s="4" t="s">
        <v>82</v>
      </c>
      <c r="AR99" s="4">
        <v>625</v>
      </c>
      <c r="AS99" s="4">
        <v>421</v>
      </c>
      <c r="AT99" s="4">
        <v>411</v>
      </c>
      <c r="AU99" s="4">
        <v>184.04</v>
      </c>
      <c r="AV99" s="4">
        <v>31</v>
      </c>
      <c r="AY99" s="4">
        <v>53.51</v>
      </c>
      <c r="AZ99" s="4">
        <v>713.63</v>
      </c>
      <c r="BB99" s="4">
        <v>767.14</v>
      </c>
      <c r="BE99" s="4">
        <v>43.15</v>
      </c>
      <c r="BF99" s="4">
        <v>280.61</v>
      </c>
      <c r="BG99" s="4">
        <v>323.76</v>
      </c>
      <c r="BJ99" s="4">
        <v>0</v>
      </c>
      <c r="BQ99" s="4">
        <v>0</v>
      </c>
      <c r="BR99" s="4">
        <v>1090.9000000000001</v>
      </c>
      <c r="BS99" s="4">
        <v>1090.9000000000001</v>
      </c>
      <c r="BV99" s="4">
        <v>0</v>
      </c>
    </row>
    <row r="100" spans="1:74" x14ac:dyDescent="0.2">
      <c r="A100" s="4">
        <v>2414010</v>
      </c>
      <c r="B100" s="4" t="s">
        <v>92</v>
      </c>
      <c r="C100" s="4" t="s">
        <v>93</v>
      </c>
      <c r="G100" s="4" t="s">
        <v>76</v>
      </c>
      <c r="H100" s="4" t="s">
        <v>94</v>
      </c>
      <c r="I100" s="4">
        <v>9065831824</v>
      </c>
      <c r="J100" s="5">
        <v>43250</v>
      </c>
      <c r="K100" s="5">
        <v>43221</v>
      </c>
      <c r="L100" s="5">
        <v>43251</v>
      </c>
      <c r="M100" s="4" t="s">
        <v>78</v>
      </c>
      <c r="N100" s="4" t="s">
        <v>95</v>
      </c>
      <c r="O100" s="4" t="s">
        <v>95</v>
      </c>
      <c r="R100" s="4" t="s">
        <v>97</v>
      </c>
      <c r="S100" s="4" t="s">
        <v>81</v>
      </c>
      <c r="U100" s="4">
        <v>0</v>
      </c>
      <c r="V100" s="4" t="s">
        <v>81</v>
      </c>
      <c r="W100" s="4">
        <v>34972</v>
      </c>
      <c r="Y100" s="4">
        <v>0</v>
      </c>
      <c r="Z100" s="4" t="s">
        <v>81</v>
      </c>
      <c r="AH100" s="4">
        <v>0</v>
      </c>
      <c r="AI100" s="4">
        <v>9017</v>
      </c>
      <c r="AJ100" s="5">
        <v>43220</v>
      </c>
      <c r="AK100" s="4" t="s">
        <v>82</v>
      </c>
      <c r="AO100" s="4">
        <v>9662</v>
      </c>
      <c r="AP100" s="5">
        <v>43251</v>
      </c>
      <c r="AQ100" s="4" t="s">
        <v>82</v>
      </c>
      <c r="AR100" s="4">
        <v>645</v>
      </c>
      <c r="AS100" s="4">
        <v>1819</v>
      </c>
      <c r="AU100" s="4">
        <v>554.70000000000005</v>
      </c>
      <c r="AV100" s="4">
        <v>31</v>
      </c>
      <c r="AZ100" s="4">
        <v>736.46</v>
      </c>
      <c r="BB100" s="4">
        <v>736.46</v>
      </c>
      <c r="BF100" s="4">
        <v>845.75</v>
      </c>
      <c r="BG100" s="4">
        <v>845.75</v>
      </c>
      <c r="BJ100" s="4">
        <v>0</v>
      </c>
      <c r="BQ100" s="4">
        <v>0</v>
      </c>
      <c r="BR100" s="4">
        <v>1582.21</v>
      </c>
      <c r="BS100" s="4">
        <v>1582.21</v>
      </c>
      <c r="BV100" s="4">
        <v>0</v>
      </c>
    </row>
    <row r="101" spans="1:74" x14ac:dyDescent="0.2">
      <c r="A101" s="4">
        <v>2338334</v>
      </c>
      <c r="B101" s="4" t="s">
        <v>74</v>
      </c>
      <c r="C101" s="4" t="s">
        <v>75</v>
      </c>
      <c r="G101" s="4" t="s">
        <v>76</v>
      </c>
      <c r="H101" s="4" t="s">
        <v>77</v>
      </c>
      <c r="I101" s="4">
        <v>9065075471</v>
      </c>
      <c r="J101" s="5">
        <v>43225</v>
      </c>
      <c r="K101" s="5">
        <v>43138</v>
      </c>
      <c r="L101" s="5">
        <v>43226</v>
      </c>
      <c r="M101" s="4" t="s">
        <v>78</v>
      </c>
      <c r="N101" s="4" t="s">
        <v>79</v>
      </c>
      <c r="O101" s="4" t="s">
        <v>79</v>
      </c>
      <c r="R101" s="4" t="s">
        <v>80</v>
      </c>
      <c r="S101" s="4" t="s">
        <v>81</v>
      </c>
      <c r="U101" s="4">
        <v>0</v>
      </c>
      <c r="V101" s="4" t="s">
        <v>81</v>
      </c>
      <c r="W101" s="4">
        <v>0</v>
      </c>
      <c r="Y101" s="4">
        <v>0</v>
      </c>
      <c r="Z101" s="4" t="s">
        <v>81</v>
      </c>
      <c r="AH101" s="4">
        <v>0</v>
      </c>
      <c r="AI101" s="4">
        <v>91</v>
      </c>
      <c r="AJ101" s="5">
        <v>43137</v>
      </c>
      <c r="AK101" s="4" t="s">
        <v>82</v>
      </c>
      <c r="AO101" s="4">
        <v>764</v>
      </c>
      <c r="AP101" s="5">
        <v>43226</v>
      </c>
      <c r="AQ101" s="4" t="s">
        <v>82</v>
      </c>
      <c r="AR101" s="4">
        <v>673</v>
      </c>
      <c r="AS101" s="4">
        <v>272</v>
      </c>
      <c r="AU101" s="4">
        <v>605.70000000000005</v>
      </c>
      <c r="AV101" s="4">
        <v>89</v>
      </c>
      <c r="AY101" s="4">
        <v>33.75</v>
      </c>
      <c r="AZ101" s="4">
        <v>815.12</v>
      </c>
      <c r="BB101" s="4">
        <v>848.87</v>
      </c>
      <c r="BE101" s="4">
        <v>44.26</v>
      </c>
      <c r="BF101" s="4">
        <v>922.19</v>
      </c>
      <c r="BG101" s="4">
        <v>966.45</v>
      </c>
      <c r="BJ101" s="4">
        <v>0</v>
      </c>
      <c r="BQ101" s="4">
        <v>0</v>
      </c>
      <c r="BR101" s="4">
        <v>1815.32</v>
      </c>
      <c r="BS101" s="4">
        <v>1815.32</v>
      </c>
      <c r="BV101" s="4">
        <v>0</v>
      </c>
    </row>
    <row r="102" spans="1:74" x14ac:dyDescent="0.2">
      <c r="A102" s="4">
        <v>3017373</v>
      </c>
      <c r="B102" s="4" t="s">
        <v>209</v>
      </c>
      <c r="C102" s="4" t="s">
        <v>210</v>
      </c>
      <c r="G102" s="4" t="s">
        <v>76</v>
      </c>
      <c r="H102" s="4" t="s">
        <v>211</v>
      </c>
      <c r="I102" s="4">
        <v>9065107645</v>
      </c>
      <c r="J102" s="5">
        <v>43225</v>
      </c>
      <c r="K102" s="5">
        <v>43138</v>
      </c>
      <c r="L102" s="5">
        <v>43226</v>
      </c>
      <c r="M102" s="4" t="s">
        <v>78</v>
      </c>
      <c r="N102" s="4" t="s">
        <v>79</v>
      </c>
      <c r="O102" s="4" t="s">
        <v>79</v>
      </c>
      <c r="R102" s="4" t="s">
        <v>212</v>
      </c>
      <c r="S102" s="4" t="s">
        <v>81</v>
      </c>
      <c r="U102" s="4">
        <v>0</v>
      </c>
      <c r="V102" s="4" t="s">
        <v>81</v>
      </c>
      <c r="W102" s="4">
        <v>0</v>
      </c>
      <c r="Y102" s="4">
        <v>0</v>
      </c>
      <c r="Z102" s="4" t="s">
        <v>81</v>
      </c>
      <c r="AH102" s="4">
        <v>0</v>
      </c>
      <c r="AI102" s="4">
        <v>59205</v>
      </c>
      <c r="AJ102" s="5">
        <v>43137</v>
      </c>
      <c r="AK102" s="4" t="s">
        <v>82</v>
      </c>
      <c r="AO102" s="4">
        <v>60091</v>
      </c>
      <c r="AP102" s="5">
        <v>43226</v>
      </c>
      <c r="AQ102" s="4" t="s">
        <v>82</v>
      </c>
      <c r="AR102" s="4">
        <v>886</v>
      </c>
      <c r="AS102" s="4">
        <v>-358</v>
      </c>
      <c r="AU102" s="4">
        <v>797.4</v>
      </c>
      <c r="AV102" s="4">
        <v>89</v>
      </c>
      <c r="AY102" s="4">
        <v>33.75</v>
      </c>
      <c r="AZ102" s="4">
        <v>1073.0999999999999</v>
      </c>
      <c r="BB102" s="4">
        <v>1106.8499999999999</v>
      </c>
      <c r="BE102" s="4">
        <v>44.26</v>
      </c>
      <c r="BF102" s="4">
        <v>1214.05</v>
      </c>
      <c r="BG102" s="4">
        <v>1258.31</v>
      </c>
      <c r="BJ102" s="4">
        <v>0</v>
      </c>
      <c r="BQ102" s="4">
        <v>0</v>
      </c>
      <c r="BR102" s="4">
        <v>2365.16</v>
      </c>
      <c r="BS102" s="4">
        <v>2365.16</v>
      </c>
      <c r="BV102" s="4">
        <v>0</v>
      </c>
    </row>
    <row r="103" spans="1:74" x14ac:dyDescent="0.2">
      <c r="A103" s="4">
        <v>2596855</v>
      </c>
      <c r="B103" s="4" t="s">
        <v>161</v>
      </c>
      <c r="C103" s="4" t="s">
        <v>162</v>
      </c>
      <c r="G103" s="4" t="s">
        <v>76</v>
      </c>
      <c r="H103" s="4" t="s">
        <v>163</v>
      </c>
      <c r="I103" s="4">
        <v>9065170094</v>
      </c>
      <c r="J103" s="5">
        <v>43230</v>
      </c>
      <c r="K103" s="5">
        <v>43141</v>
      </c>
      <c r="L103" s="5">
        <v>43229</v>
      </c>
      <c r="M103" s="4" t="s">
        <v>78</v>
      </c>
      <c r="N103" s="4" t="s">
        <v>85</v>
      </c>
      <c r="O103" s="4" t="s">
        <v>85</v>
      </c>
      <c r="R103" s="4" t="s">
        <v>164</v>
      </c>
      <c r="S103" s="4" t="s">
        <v>81</v>
      </c>
      <c r="U103" s="4">
        <v>0</v>
      </c>
      <c r="V103" s="4" t="s">
        <v>81</v>
      </c>
      <c r="W103" s="4">
        <v>165</v>
      </c>
      <c r="Y103" s="4">
        <v>0</v>
      </c>
      <c r="Z103" s="4" t="s">
        <v>81</v>
      </c>
      <c r="AH103" s="4">
        <v>0</v>
      </c>
      <c r="AI103" s="4">
        <v>28368</v>
      </c>
      <c r="AJ103" s="5">
        <v>43140</v>
      </c>
      <c r="AK103" s="4" t="s">
        <v>82</v>
      </c>
      <c r="AL103" s="4">
        <v>28880</v>
      </c>
      <c r="AM103" s="5">
        <v>43194</v>
      </c>
      <c r="AN103" s="4" t="s">
        <v>91</v>
      </c>
      <c r="AO103" s="4">
        <v>29212</v>
      </c>
      <c r="AP103" s="5">
        <v>43229</v>
      </c>
      <c r="AQ103" s="4" t="s">
        <v>82</v>
      </c>
      <c r="AR103" s="4">
        <v>844</v>
      </c>
      <c r="AS103" s="4">
        <v>-370</v>
      </c>
      <c r="AU103" s="4">
        <v>759.6</v>
      </c>
      <c r="AV103" s="4">
        <v>89</v>
      </c>
      <c r="AX103" s="4">
        <f>+AY103/AV103*39</f>
        <v>5.1313483146067425</v>
      </c>
      <c r="AY103" s="4">
        <v>11.71</v>
      </c>
      <c r="AZ103" s="4">
        <v>1139.6199999999999</v>
      </c>
      <c r="BB103" s="4">
        <v>1151.33</v>
      </c>
      <c r="BD103" s="4">
        <f>+BE103/AV103*39</f>
        <v>12.909438202247193</v>
      </c>
      <c r="BE103" s="4">
        <v>29.46</v>
      </c>
      <c r="BF103" s="4">
        <v>1220.32</v>
      </c>
      <c r="BG103" s="4">
        <v>1249.78</v>
      </c>
      <c r="BJ103" s="4">
        <v>0</v>
      </c>
      <c r="BQ103" s="4">
        <v>0</v>
      </c>
      <c r="BR103" s="4">
        <v>2401.11</v>
      </c>
      <c r="BS103" s="4">
        <v>2401.11</v>
      </c>
      <c r="BV103" s="4">
        <v>0</v>
      </c>
    </row>
    <row r="104" spans="1:74" x14ac:dyDescent="0.2">
      <c r="A104" s="4">
        <v>3344837</v>
      </c>
      <c r="B104" s="4" t="s">
        <v>269</v>
      </c>
      <c r="C104" s="4" t="s">
        <v>267</v>
      </c>
      <c r="G104" s="4" t="s">
        <v>76</v>
      </c>
      <c r="H104" s="4" t="s">
        <v>270</v>
      </c>
      <c r="I104" s="4">
        <v>9065831495</v>
      </c>
      <c r="J104" s="5">
        <v>43250</v>
      </c>
      <c r="K104" s="5">
        <v>43221</v>
      </c>
      <c r="L104" s="5">
        <v>43251</v>
      </c>
      <c r="M104" s="4" t="s">
        <v>78</v>
      </c>
      <c r="N104" s="4" t="s">
        <v>271</v>
      </c>
      <c r="O104" s="4" t="s">
        <v>95</v>
      </c>
      <c r="R104" s="4" t="s">
        <v>272</v>
      </c>
      <c r="S104" s="4" t="s">
        <v>81</v>
      </c>
      <c r="U104" s="4">
        <v>0</v>
      </c>
      <c r="V104" s="4" t="s">
        <v>81</v>
      </c>
      <c r="W104" s="4">
        <v>26221</v>
      </c>
      <c r="Y104" s="4">
        <v>113</v>
      </c>
      <c r="Z104" s="4" t="s">
        <v>81</v>
      </c>
      <c r="AH104" s="4">
        <v>0</v>
      </c>
      <c r="AI104" s="4">
        <v>40154</v>
      </c>
      <c r="AJ104" s="5">
        <v>43220</v>
      </c>
      <c r="AK104" s="4" t="s">
        <v>82</v>
      </c>
      <c r="AO104" s="4">
        <v>41509</v>
      </c>
      <c r="AP104" s="5">
        <v>43251</v>
      </c>
      <c r="AQ104" s="4" t="s">
        <v>82</v>
      </c>
      <c r="AR104" s="4">
        <v>1355</v>
      </c>
      <c r="AS104" s="4">
        <v>2438</v>
      </c>
      <c r="AT104" s="4">
        <v>28</v>
      </c>
      <c r="AU104" s="4">
        <v>1061.5999999999999</v>
      </c>
      <c r="AV104" s="4">
        <v>31</v>
      </c>
      <c r="AY104" s="4">
        <v>94.27</v>
      </c>
      <c r="AZ104" s="4">
        <v>1017.33</v>
      </c>
      <c r="BA104" s="4">
        <v>786.98</v>
      </c>
      <c r="BB104" s="4">
        <v>1898.58</v>
      </c>
      <c r="BE104" s="4">
        <v>43.15</v>
      </c>
      <c r="BF104" s="4">
        <v>1618.62</v>
      </c>
      <c r="BG104" s="4">
        <v>1661.77</v>
      </c>
      <c r="BJ104" s="4">
        <v>0</v>
      </c>
      <c r="BQ104" s="4">
        <v>0</v>
      </c>
      <c r="BR104" s="4">
        <v>3560.35</v>
      </c>
      <c r="BS104" s="4">
        <v>3560.35</v>
      </c>
      <c r="BV104" s="4">
        <v>0</v>
      </c>
    </row>
    <row r="105" spans="1:74" ht="9" customHeight="1" x14ac:dyDescent="0.2"/>
  </sheetData>
  <autoFilter ref="A1:BX104">
    <sortState ref="A2:BW104">
      <sortCondition ref="BR1:BR104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G15"/>
  <sheetViews>
    <sheetView workbookViewId="0">
      <selection activeCell="L10" sqref="L10"/>
    </sheetView>
  </sheetViews>
  <sheetFormatPr defaultRowHeight="15" x14ac:dyDescent="0.25"/>
  <cols>
    <col min="8" max="8" width="23.140625" bestFit="1" customWidth="1"/>
    <col min="9" max="9" width="9.5703125" bestFit="1" customWidth="1"/>
    <col min="11" max="11" width="9.5703125" bestFit="1" customWidth="1"/>
    <col min="18" max="18" width="28.85546875" bestFit="1" customWidth="1"/>
  </cols>
  <sheetData>
    <row r="5" spans="1:59" x14ac:dyDescent="0.25">
      <c r="F5" t="s">
        <v>309</v>
      </c>
      <c r="G5" t="s">
        <v>316</v>
      </c>
      <c r="H5" t="s">
        <v>310</v>
      </c>
      <c r="I5" t="s">
        <v>311</v>
      </c>
      <c r="K5" t="s">
        <v>312</v>
      </c>
      <c r="L5" t="s">
        <v>313</v>
      </c>
      <c r="N5" t="s">
        <v>314</v>
      </c>
      <c r="Q5" t="s">
        <v>315</v>
      </c>
    </row>
    <row r="6" spans="1:59" x14ac:dyDescent="0.25">
      <c r="F6">
        <v>310</v>
      </c>
      <c r="G6">
        <v>360.69799999999998</v>
      </c>
      <c r="H6">
        <v>374.51</v>
      </c>
      <c r="I6">
        <v>20.100000000000001</v>
      </c>
      <c r="K6">
        <v>360.69799999999998</v>
      </c>
      <c r="L6">
        <v>538.27</v>
      </c>
      <c r="N6">
        <v>394.1</v>
      </c>
      <c r="O6">
        <v>564.63</v>
      </c>
      <c r="Q6">
        <v>959.24</v>
      </c>
    </row>
    <row r="7" spans="1:59" x14ac:dyDescent="0.25">
      <c r="F7">
        <v>363</v>
      </c>
      <c r="G7">
        <v>245.00200000000001</v>
      </c>
      <c r="H7">
        <v>441.3</v>
      </c>
      <c r="I7">
        <v>13.65169</v>
      </c>
      <c r="K7">
        <v>245.00020000000001</v>
      </c>
      <c r="L7">
        <v>383.92</v>
      </c>
      <c r="N7">
        <v>454.95</v>
      </c>
      <c r="O7">
        <v>410.28</v>
      </c>
      <c r="Q7">
        <v>865.23</v>
      </c>
    </row>
    <row r="8" spans="1:59" x14ac:dyDescent="0.25">
      <c r="N8">
        <v>865</v>
      </c>
    </row>
    <row r="9" spans="1:59" x14ac:dyDescent="0.25">
      <c r="F9" s="1">
        <f>SUM(F6:F8)</f>
        <v>673</v>
      </c>
      <c r="G9" s="1">
        <f>SUM(G6:G8)</f>
        <v>605.70000000000005</v>
      </c>
      <c r="H9" s="2">
        <f>SUM(H6:H8)</f>
        <v>815.81</v>
      </c>
      <c r="I9" s="6">
        <f t="shared" ref="I9:Q9" si="0">SUM(I6:I8)</f>
        <v>33.751690000000004</v>
      </c>
      <c r="K9" s="7">
        <f t="shared" si="0"/>
        <v>605.69820000000004</v>
      </c>
      <c r="L9">
        <f t="shared" si="0"/>
        <v>922.19</v>
      </c>
      <c r="N9">
        <f t="shared" si="0"/>
        <v>1714.05</v>
      </c>
      <c r="O9">
        <f t="shared" si="0"/>
        <v>974.91</v>
      </c>
      <c r="Q9">
        <f t="shared" si="0"/>
        <v>1824.47</v>
      </c>
      <c r="R9" s="4">
        <v>-1815.32</v>
      </c>
      <c r="T9">
        <v>9.15</v>
      </c>
    </row>
    <row r="11" spans="1:59" s="4" customFormat="1" ht="12.75" x14ac:dyDescent="0.2">
      <c r="A11" s="4" t="s">
        <v>34</v>
      </c>
      <c r="B11" s="4" t="s">
        <v>35</v>
      </c>
      <c r="C11" s="4" t="s">
        <v>36</v>
      </c>
      <c r="D11" s="4" t="s">
        <v>37</v>
      </c>
      <c r="E11" s="4" t="s">
        <v>38</v>
      </c>
      <c r="F11" s="4" t="s">
        <v>39</v>
      </c>
      <c r="G11" s="4" t="s">
        <v>40</v>
      </c>
      <c r="H11" s="4" t="s">
        <v>41</v>
      </c>
      <c r="I11" s="4" t="s">
        <v>42</v>
      </c>
      <c r="J11" s="4" t="s">
        <v>43</v>
      </c>
      <c r="K11" s="4" t="s">
        <v>44</v>
      </c>
      <c r="L11" s="4" t="s">
        <v>45</v>
      </c>
      <c r="M11" s="4" t="s">
        <v>46</v>
      </c>
      <c r="N11" s="4" t="s">
        <v>47</v>
      </c>
      <c r="O11" s="4" t="s">
        <v>48</v>
      </c>
      <c r="P11" s="4" t="s">
        <v>49</v>
      </c>
      <c r="Q11" s="4" t="s">
        <v>50</v>
      </c>
      <c r="R11" s="4" t="s">
        <v>51</v>
      </c>
      <c r="S11" s="4" t="s">
        <v>52</v>
      </c>
      <c r="T11" s="4" t="s">
        <v>53</v>
      </c>
      <c r="U11" s="4" t="s">
        <v>54</v>
      </c>
      <c r="V11" s="4" t="s">
        <v>55</v>
      </c>
      <c r="W11" s="4" t="s">
        <v>56</v>
      </c>
      <c r="X11" s="4" t="s">
        <v>57</v>
      </c>
      <c r="Y11" s="4" t="s">
        <v>58</v>
      </c>
      <c r="Z11" s="4" t="s">
        <v>59</v>
      </c>
      <c r="AA11" s="4" t="s">
        <v>60</v>
      </c>
      <c r="AB11" s="4" t="s">
        <v>61</v>
      </c>
      <c r="AC11" s="4" t="s">
        <v>62</v>
      </c>
      <c r="AD11" s="4" t="s">
        <v>63</v>
      </c>
      <c r="AE11" s="4" t="s">
        <v>64</v>
      </c>
      <c r="AF11" s="4" t="s">
        <v>65</v>
      </c>
      <c r="AG11" s="4" t="s">
        <v>66</v>
      </c>
      <c r="AH11" s="4" t="s">
        <v>67</v>
      </c>
      <c r="AI11" s="4" t="s">
        <v>68</v>
      </c>
      <c r="AJ11" s="4" t="s">
        <v>69</v>
      </c>
      <c r="AK11" s="4" t="s">
        <v>70</v>
      </c>
      <c r="AL11" s="4" t="s">
        <v>52</v>
      </c>
      <c r="AM11" s="4" t="s">
        <v>53</v>
      </c>
      <c r="AN11" s="4" t="s">
        <v>54</v>
      </c>
      <c r="AO11" s="4" t="s">
        <v>55</v>
      </c>
      <c r="AP11" s="4" t="s">
        <v>56</v>
      </c>
      <c r="AQ11" s="4" t="s">
        <v>57</v>
      </c>
      <c r="AR11" s="4" t="s">
        <v>58</v>
      </c>
      <c r="AS11" s="4" t="s">
        <v>59</v>
      </c>
      <c r="AT11" s="4" t="s">
        <v>60</v>
      </c>
      <c r="AU11" s="4" t="s">
        <v>61</v>
      </c>
      <c r="AV11" s="4" t="s">
        <v>62</v>
      </c>
      <c r="AW11" s="4" t="s">
        <v>63</v>
      </c>
      <c r="AX11" s="4" t="s">
        <v>64</v>
      </c>
      <c r="AY11" s="4" t="s">
        <v>65</v>
      </c>
      <c r="AZ11" s="4" t="s">
        <v>66</v>
      </c>
      <c r="BA11" s="4" t="s">
        <v>67</v>
      </c>
      <c r="BB11" s="4" t="s">
        <v>68</v>
      </c>
      <c r="BC11" s="4" t="s">
        <v>69</v>
      </c>
      <c r="BD11" s="4" t="s">
        <v>70</v>
      </c>
      <c r="BE11" s="4" t="s">
        <v>71</v>
      </c>
      <c r="BF11" s="4" t="s">
        <v>72</v>
      </c>
      <c r="BG11" s="4" t="s">
        <v>73</v>
      </c>
    </row>
    <row r="12" spans="1:59" s="4" customFormat="1" ht="12.75" x14ac:dyDescent="0.2">
      <c r="A12" s="4">
        <v>91</v>
      </c>
      <c r="B12" s="5">
        <v>43137</v>
      </c>
      <c r="C12" s="4" t="s">
        <v>82</v>
      </c>
      <c r="G12" s="4">
        <v>764</v>
      </c>
      <c r="H12" s="5">
        <v>43226</v>
      </c>
      <c r="I12" s="4" t="s">
        <v>82</v>
      </c>
      <c r="K12" s="4">
        <v>272</v>
      </c>
      <c r="N12" s="4">
        <v>89</v>
      </c>
      <c r="T12" s="4">
        <v>848.87</v>
      </c>
      <c r="W12" s="4">
        <v>44.26</v>
      </c>
      <c r="X12" s="4">
        <v>922.19</v>
      </c>
      <c r="Y12" s="4">
        <v>966.45</v>
      </c>
      <c r="AB12" s="4">
        <v>0</v>
      </c>
      <c r="AI12" s="4">
        <v>0</v>
      </c>
      <c r="AJ12" s="4">
        <v>1815.32</v>
      </c>
      <c r="AK12" s="4">
        <v>1815.32</v>
      </c>
      <c r="AM12" s="4">
        <v>848.87</v>
      </c>
      <c r="AP12" s="4">
        <v>44.26</v>
      </c>
      <c r="AQ12" s="4">
        <v>922.19</v>
      </c>
      <c r="AR12" s="4">
        <v>966.45</v>
      </c>
      <c r="AU12" s="4">
        <v>0</v>
      </c>
      <c r="BB12" s="4">
        <v>0</v>
      </c>
      <c r="BC12" s="4">
        <v>1815.32</v>
      </c>
      <c r="BD12" s="4">
        <v>1815.32</v>
      </c>
      <c r="BG12" s="4">
        <v>0</v>
      </c>
    </row>
    <row r="13" spans="1:59" x14ac:dyDescent="0.25">
      <c r="N13">
        <v>204.63</v>
      </c>
    </row>
    <row r="14" spans="1:59" x14ac:dyDescent="0.25">
      <c r="N14">
        <v>141.84</v>
      </c>
      <c r="Q14">
        <f>+I15/89*53</f>
        <v>20.098314606741571</v>
      </c>
    </row>
    <row r="15" spans="1:59" x14ac:dyDescent="0.25">
      <c r="F15" s="3">
        <v>673</v>
      </c>
      <c r="G15" s="3">
        <v>605.70000000000005</v>
      </c>
      <c r="H15" s="4">
        <v>815.12</v>
      </c>
      <c r="I15" s="3">
        <v>33.75</v>
      </c>
      <c r="K15" s="3">
        <v>605.70000000000005</v>
      </c>
      <c r="M15" s="4">
        <v>44.26</v>
      </c>
      <c r="Q15">
        <f>+I15/89*36</f>
        <v>13.651685393258425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0" sqref="B1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May Consumption CSV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Jennie Rogers  (Engie)</dc:creator>
  <cp:lastModifiedBy>Jennie Rogers  (Engie)</cp:lastModifiedBy>
  <cp:lastPrinted>2018-07-12T13:07:51Z</cp:lastPrinted>
  <dcterms:created xsi:type="dcterms:W3CDTF">2018-07-10T11:41:50Z</dcterms:created>
  <dcterms:modified xsi:type="dcterms:W3CDTF">2019-07-17T11:16:29Z</dcterms:modified>
</cp:coreProperties>
</file>