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CHOOLS FORUM\"/>
    </mc:Choice>
  </mc:AlternateContent>
  <xr:revisionPtr revIDLastSave="0" documentId="8_{2CD33658-0A12-4836-8481-768242457D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NB SF PAPER " sheetId="5" r:id="rId1"/>
  </sheets>
  <definedNames>
    <definedName name="_xlnm._FilterDatabase" localSheetId="0" hidden="1">'HNB SF PAPER '!$A$4:$R$32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5" l="1"/>
  <c r="C31" i="5"/>
  <c r="N5" i="5"/>
  <c r="M5" i="5"/>
  <c r="L5" i="5"/>
  <c r="J5" i="5"/>
  <c r="E5" i="5"/>
  <c r="M29" i="5" l="1"/>
  <c r="M30" i="5"/>
  <c r="L29" i="5"/>
  <c r="L30" i="5"/>
  <c r="J30" i="5" l="1"/>
  <c r="E30" i="5"/>
  <c r="J29" i="5"/>
  <c r="E29" i="5"/>
  <c r="F30" i="5" s="1"/>
  <c r="E9" i="5" l="1"/>
  <c r="I14" i="5" l="1"/>
  <c r="H14" i="5"/>
  <c r="I19" i="5"/>
  <c r="H19" i="5"/>
  <c r="I11" i="5"/>
  <c r="I31" i="5" s="1"/>
  <c r="H11" i="5"/>
  <c r="H31" i="5" s="1"/>
  <c r="M10" i="5" l="1"/>
  <c r="M9" i="5"/>
  <c r="M7" i="5"/>
  <c r="M23" i="5"/>
  <c r="M20" i="5"/>
  <c r="M6" i="5"/>
  <c r="M13" i="5"/>
  <c r="M27" i="5"/>
  <c r="N13" i="5" l="1"/>
  <c r="N6" i="5"/>
  <c r="N20" i="5"/>
  <c r="N23" i="5"/>
  <c r="N7" i="5"/>
  <c r="N9" i="5"/>
  <c r="N10" i="5"/>
  <c r="N27" i="5"/>
  <c r="L11" i="5"/>
  <c r="L13" i="5"/>
  <c r="L6" i="5"/>
  <c r="L18" i="5"/>
  <c r="L20" i="5"/>
  <c r="L21" i="5"/>
  <c r="L23" i="5"/>
  <c r="L7" i="5"/>
  <c r="L22" i="5"/>
  <c r="L9" i="5"/>
  <c r="L10" i="5"/>
  <c r="L27" i="5"/>
  <c r="M11" i="5"/>
  <c r="N11" i="5" l="1"/>
  <c r="E10" i="5"/>
  <c r="E8" i="5"/>
  <c r="E22" i="5"/>
  <c r="E7" i="5"/>
  <c r="E23" i="5"/>
  <c r="E25" i="5"/>
  <c r="F25" i="5" s="1"/>
  <c r="E20" i="5"/>
  <c r="E19" i="5"/>
  <c r="E18" i="5"/>
  <c r="E6" i="5"/>
  <c r="E16" i="5"/>
  <c r="F16" i="5" s="1"/>
  <c r="E13" i="5"/>
  <c r="E11" i="5"/>
  <c r="E27" i="5"/>
  <c r="F27" i="5" s="1"/>
  <c r="E21" i="5"/>
  <c r="F23" i="5" l="1"/>
  <c r="F11" i="5"/>
  <c r="E14" i="5"/>
  <c r="E31" i="5" s="1"/>
  <c r="F31" i="5" l="1"/>
  <c r="F14" i="5"/>
  <c r="L16" i="5"/>
  <c r="M16" i="5" l="1"/>
  <c r="N16" i="5"/>
  <c r="L8" i="5"/>
  <c r="M8" i="5" l="1"/>
  <c r="N8" i="5"/>
  <c r="M25" i="5" l="1"/>
  <c r="N25" i="5"/>
  <c r="L19" i="5"/>
  <c r="L14" i="5"/>
  <c r="L31" i="5" s="1"/>
  <c r="L25" i="5"/>
  <c r="J10" i="5"/>
  <c r="J9" i="5"/>
  <c r="J8" i="5"/>
  <c r="J7" i="5"/>
  <c r="J23" i="5"/>
  <c r="J20" i="5"/>
  <c r="J6" i="5"/>
  <c r="J13" i="5"/>
  <c r="J11" i="5"/>
  <c r="J27" i="5"/>
  <c r="J18" i="5" l="1"/>
  <c r="M18" i="5"/>
  <c r="N18" i="5"/>
  <c r="J21" i="5"/>
  <c r="M21" i="5"/>
  <c r="N21" i="5"/>
  <c r="J22" i="5"/>
  <c r="M22" i="5"/>
  <c r="N22" i="5"/>
  <c r="M19" i="5"/>
  <c r="N19" i="5"/>
  <c r="N14" i="5"/>
  <c r="M14" i="5"/>
  <c r="J16" i="5"/>
  <c r="J25" i="5"/>
  <c r="J14" i="5"/>
  <c r="J31" i="5" s="1"/>
  <c r="J19" i="5"/>
  <c r="M31" i="5" l="1"/>
</calcChain>
</file>

<file path=xl/sharedStrings.xml><?xml version="1.0" encoding="utf-8"?>
<sst xmlns="http://schemas.openxmlformats.org/spreadsheetml/2006/main" count="52" uniqueCount="36">
  <si>
    <t>BAC income</t>
  </si>
  <si>
    <t>Specials academies top up</t>
  </si>
  <si>
    <t>Agency placement</t>
  </si>
  <si>
    <t>ASD Provision</t>
  </si>
  <si>
    <t>Joint arrangement</t>
  </si>
  <si>
    <t>Post 16</t>
  </si>
  <si>
    <t>HIVI</t>
  </si>
  <si>
    <t>LACE Assistants</t>
  </si>
  <si>
    <t>Home Tuition</t>
  </si>
  <si>
    <t>Schools Admissions (CME)</t>
  </si>
  <si>
    <t>SEN Services</t>
  </si>
  <si>
    <t>Primary Resource Based Provision</t>
  </si>
  <si>
    <t>SEN Equipment</t>
  </si>
  <si>
    <t>Top up funding-schools</t>
  </si>
  <si>
    <t>Description</t>
  </si>
  <si>
    <t>APPENDIX A</t>
  </si>
  <si>
    <t>Support for Inclusion</t>
  </si>
  <si>
    <t>2018-19 Final High Needs Block budget distribution - £</t>
  </si>
  <si>
    <t>2018-19 Final High Needs Block Outturn - £</t>
  </si>
  <si>
    <t>2018-19 variance - £</t>
  </si>
  <si>
    <t>Excluded and AP transport</t>
  </si>
  <si>
    <t xml:space="preserve">Top up Funding &amp; other AP </t>
  </si>
  <si>
    <t>2019-20 Final High Needs Block budget distribution - £</t>
  </si>
  <si>
    <t>2019-20 Final High Needs Block Outturn - £</t>
  </si>
  <si>
    <t>2019-20 variance - £</t>
  </si>
  <si>
    <t>2019-20  to 2018-19 budget change - £</t>
  </si>
  <si>
    <t>2019-20 to 2018-19 actual spend change - £</t>
  </si>
  <si>
    <t>2019-20 to 2018-19 actual spend change - %</t>
  </si>
  <si>
    <t>Early Years SEN support</t>
  </si>
  <si>
    <t>Overallocation of HNB</t>
  </si>
  <si>
    <t>additional funding received in year</t>
  </si>
  <si>
    <t>Sub total 2019-20 variance - £</t>
  </si>
  <si>
    <t>School Forum report 13/20</t>
  </si>
  <si>
    <t>Top up funding schools</t>
  </si>
  <si>
    <t>Alternate Provision</t>
  </si>
  <si>
    <t>ITEM 13/20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</si>
</sst>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&quot; &quot;[$£]#,##0.00&quot; &quot;;&quot;-&quot;[$£]#,##0.00&quot; &quot;;&quot; &quot;[$£]&quot;-&quot;00&quot; &quot;;&quot; &quot;@&quot; &quot;"/>
    <numFmt numFmtId="166" formatCode="#,##0.00_ ;[Red]\-#,##0.00\ "/>
    <numFmt numFmtId="167" formatCode="0.00_ ;[Red]\-0.00\ "/>
    <numFmt numFmtId="168" formatCode="_(&quot;$&quot;* #,##0.00_);_(&quot;$&quot;* \(#,##0.00\);_(&quot;$&quot;* &quot;-&quot;??_);_(@_)"/>
    <numFmt numFmtId="169" formatCode="_-[$€-2]* #,##0.00_-;\-[$€-2]* #,##0.00_-;_-[$€-2]* &quot;-&quot;??_-"/>
    <numFmt numFmtId="170" formatCode="#,##0_ ;[Red]\-#,##0\ 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Helv"/>
      <charset val="204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21"/>
      <name val="System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9"/>
      <color indexed="18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4"/>
    </font>
    <font>
      <u/>
      <sz val="6.5"/>
      <color indexed="12"/>
      <name val="Arial"/>
      <family val="2"/>
    </font>
    <font>
      <u/>
      <sz val="8.6"/>
      <color indexed="12"/>
      <name val="Arial"/>
      <family val="2"/>
    </font>
    <font>
      <sz val="10"/>
      <color indexed="18"/>
      <name val="System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i/>
      <sz val="10"/>
      <color indexed="17"/>
      <name val="System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sz val="12"/>
      <name val="Helv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14"/>
      <name val="System"/>
      <family val="2"/>
    </font>
    <font>
      <b/>
      <sz val="12"/>
      <color indexed="8"/>
      <name val="Arial"/>
      <family val="2"/>
    </font>
    <font>
      <sz val="10"/>
      <name val="Arial"/>
      <family val="4"/>
    </font>
    <font>
      <sz val="10"/>
      <color indexed="17"/>
      <name val="System"/>
      <family val="2"/>
    </font>
    <font>
      <sz val="12"/>
      <color indexed="10"/>
      <name val="Arial"/>
      <family val="2"/>
    </font>
    <font>
      <sz val="8"/>
      <color indexed="7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8"/>
      <color rgb="FF000000"/>
      <name val="MS Sans Serif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3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Border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ont="0" applyBorder="0" applyProtection="0"/>
    <xf numFmtId="0" fontId="4" fillId="0" borderId="0" applyNumberFormat="0" applyBorder="0" applyProtection="0"/>
    <xf numFmtId="0" fontId="3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9" fontId="3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4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6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0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6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6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36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6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36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36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36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6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36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6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6" borderId="0" applyNumberFormat="0" applyBorder="0" applyAlignment="0" applyProtection="0"/>
    <xf numFmtId="0" fontId="36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6" fillId="2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14" borderId="3" applyNumberFormat="0" applyAlignment="0" applyProtection="0"/>
    <xf numFmtId="0" fontId="16" fillId="14" borderId="3" applyNumberFormat="0" applyAlignment="0" applyProtection="0"/>
    <xf numFmtId="0" fontId="39" fillId="14" borderId="3" applyNumberFormat="0" applyAlignment="0" applyProtection="0"/>
    <xf numFmtId="0" fontId="16" fillId="14" borderId="3" applyNumberFormat="0" applyAlignment="0" applyProtection="0"/>
    <xf numFmtId="0" fontId="16" fillId="4" borderId="3" applyNumberFormat="0" applyAlignment="0" applyProtection="0"/>
    <xf numFmtId="0" fontId="40" fillId="14" borderId="3" applyNumberFormat="0" applyAlignment="0" applyProtection="0"/>
    <xf numFmtId="0" fontId="16" fillId="14" borderId="3" applyNumberFormat="0" applyAlignment="0" applyProtection="0"/>
    <xf numFmtId="0" fontId="5" fillId="0" borderId="0" applyNumberFormat="0" applyFont="0" applyFill="0" applyBorder="0" applyProtection="0">
      <alignment horizontal="centerContinuous" wrapText="1"/>
    </xf>
    <xf numFmtId="0" fontId="17" fillId="27" borderId="4" applyNumberFormat="0" applyAlignment="0" applyProtection="0"/>
    <xf numFmtId="0" fontId="17" fillId="27" borderId="4" applyNumberFormat="0" applyAlignment="0" applyProtection="0"/>
    <xf numFmtId="0" fontId="77" fillId="3" borderId="2" applyNumberFormat="0" applyAlignment="0" applyProtection="0"/>
    <xf numFmtId="0" fontId="41" fillId="27" borderId="4" applyNumberFormat="0" applyAlignment="0" applyProtection="0"/>
    <xf numFmtId="0" fontId="42" fillId="27" borderId="4" applyNumberFormat="0" applyAlignment="0" applyProtection="0"/>
    <xf numFmtId="0" fontId="17" fillId="27" borderId="4" applyNumberFormat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3" fillId="0" borderId="0" applyNumberFormat="0" applyFill="0" applyBorder="0" applyAlignment="0" applyProtection="0">
      <protection locked="0"/>
    </xf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" fontId="46" fillId="0" borderId="0" applyNumberFormat="0" applyFill="0" applyBorder="0" applyAlignment="0" applyProtection="0"/>
    <xf numFmtId="1" fontId="46" fillId="0" borderId="0" applyNumberFormat="0" applyFill="0" applyBorder="0" applyAlignment="0" applyProtection="0"/>
    <xf numFmtId="1" fontId="46" fillId="0" borderId="0" applyNumberForma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19" fillId="10" borderId="0" applyNumberFormat="0" applyBorder="0" applyAlignment="0" applyProtection="0"/>
    <xf numFmtId="0" fontId="8" fillId="0" borderId="0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8" fillId="0" borderId="0">
      <alignment horizontal="left" wrapText="1"/>
    </xf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9" fillId="0" borderId="6" applyNumberFormat="0" applyFill="0" applyAlignment="0" applyProtection="0"/>
    <xf numFmtId="0" fontId="25" fillId="0" borderId="6" applyNumberFormat="0" applyFill="0" applyAlignment="0" applyProtection="0"/>
    <xf numFmtId="0" fontId="72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0" fillId="0" borderId="7" applyNumberFormat="0" applyFill="0" applyAlignment="0" applyProtection="0"/>
    <xf numFmtId="0" fontId="26" fillId="0" borderId="7" applyNumberFormat="0" applyFill="0" applyAlignment="0" applyProtection="0"/>
    <xf numFmtId="0" fontId="73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1" fillId="0" borderId="9" applyNumberFormat="0" applyFill="0" applyAlignment="0" applyProtection="0"/>
    <xf numFmtId="0" fontId="27" fillId="0" borderId="9" applyNumberFormat="0" applyFill="0" applyAlignment="0" applyProtection="0"/>
    <xf numFmtId="0" fontId="74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5" fontId="52" fillId="28" borderId="10">
      <alignment horizontal="left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55" fillId="0" borderId="0" applyNumberFormat="0" applyFill="0" applyBorder="0" applyAlignment="0" applyProtection="0"/>
    <xf numFmtId="0" fontId="20" fillId="6" borderId="3" applyNumberFormat="0" applyAlignment="0" applyProtection="0"/>
    <xf numFmtId="0" fontId="20" fillId="6" borderId="3" applyNumberFormat="0" applyAlignment="0" applyProtection="0"/>
    <xf numFmtId="0" fontId="56" fillId="6" borderId="3" applyNumberFormat="0" applyAlignment="0" applyProtection="0"/>
    <xf numFmtId="0" fontId="20" fillId="6" borderId="3" applyNumberFormat="0" applyAlignment="0" applyProtection="0"/>
    <xf numFmtId="0" fontId="20" fillId="15" borderId="3" applyNumberFormat="0" applyAlignment="0" applyProtection="0"/>
    <xf numFmtId="0" fontId="57" fillId="6" borderId="3" applyNumberFormat="0" applyAlignment="0" applyProtection="0"/>
    <xf numFmtId="0" fontId="20" fillId="6" borderId="3" applyNumberFormat="0" applyAlignment="0" applyProtection="0"/>
    <xf numFmtId="0" fontId="7" fillId="0" borderId="0">
      <alignment horizontal="left" vertical="center"/>
    </xf>
    <xf numFmtId="0" fontId="7" fillId="0" borderId="0">
      <alignment horizontal="left" vertical="center"/>
    </xf>
    <xf numFmtId="0" fontId="7" fillId="0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58" fillId="0" borderId="11" applyNumberFormat="0" applyFill="0" applyAlignment="0" applyProtection="0"/>
    <xf numFmtId="0" fontId="59" fillId="0" borderId="11" applyNumberFormat="0" applyFill="0" applyAlignment="0" applyProtection="0"/>
    <xf numFmtId="0" fontId="21" fillId="0" borderId="11" applyNumberFormat="0" applyFill="0" applyAlignment="0" applyProtection="0"/>
    <xf numFmtId="10" fontId="60" fillId="0" borderId="12" applyFill="0" applyAlignment="0" applyProtection="0">
      <protection locked="0"/>
    </xf>
    <xf numFmtId="10" fontId="60" fillId="0" borderId="12" applyFill="0" applyAlignment="0" applyProtection="0">
      <protection locked="0"/>
    </xf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61" fillId="15" borderId="0" applyNumberFormat="0" applyBorder="0" applyAlignment="0" applyProtection="0"/>
    <xf numFmtId="0" fontId="62" fillId="15" borderId="0" applyNumberFormat="0" applyBorder="0" applyAlignment="0" applyProtection="0"/>
    <xf numFmtId="0" fontId="22" fillId="15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" fillId="0" borderId="0"/>
    <xf numFmtId="0" fontId="11" fillId="0" borderId="0"/>
    <xf numFmtId="0" fontId="80" fillId="0" borderId="0"/>
    <xf numFmtId="0" fontId="11" fillId="0" borderId="0"/>
    <xf numFmtId="0" fontId="80" fillId="0" borderId="0"/>
    <xf numFmtId="0" fontId="1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71" fillId="0" borderId="0" applyAlignment="0">
      <alignment vertical="top" wrapText="1"/>
      <protection locked="0"/>
    </xf>
    <xf numFmtId="0" fontId="3" fillId="0" borderId="0" applyNumberFormat="0" applyBorder="0" applyProtection="0"/>
    <xf numFmtId="0" fontId="12" fillId="0" borderId="0"/>
    <xf numFmtId="0" fontId="13" fillId="0" borderId="0">
      <alignment vertical="top"/>
    </xf>
    <xf numFmtId="0" fontId="6" fillId="0" borderId="0"/>
    <xf numFmtId="0" fontId="6" fillId="0" borderId="0"/>
    <xf numFmtId="0" fontId="34" fillId="0" borderId="0"/>
    <xf numFmtId="0" fontId="11" fillId="0" borderId="0"/>
    <xf numFmtId="0" fontId="1" fillId="0" borderId="0"/>
    <xf numFmtId="0" fontId="1" fillId="0" borderId="0"/>
    <xf numFmtId="37" fontId="11" fillId="0" borderId="0"/>
    <xf numFmtId="0" fontId="81" fillId="0" borderId="0" applyNumberFormat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6" fillId="0" borderId="0"/>
    <xf numFmtId="0" fontId="11" fillId="0" borderId="0"/>
    <xf numFmtId="0" fontId="6" fillId="0" borderId="0"/>
    <xf numFmtId="0" fontId="80" fillId="0" borderId="0"/>
    <xf numFmtId="0" fontId="80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6" fillId="0" borderId="0"/>
    <xf numFmtId="0" fontId="4" fillId="0" borderId="0" applyNumberFormat="0" applyBorder="0" applyProtection="0"/>
    <xf numFmtId="0" fontId="12" fillId="0" borderId="0"/>
    <xf numFmtId="0" fontId="80" fillId="0" borderId="0"/>
    <xf numFmtId="0" fontId="3" fillId="0" borderId="0" applyNumberFormat="0" applyFont="0" applyBorder="0" applyProtection="0"/>
    <xf numFmtId="0" fontId="6" fillId="0" borderId="0"/>
    <xf numFmtId="0" fontId="12" fillId="0" borderId="0"/>
    <xf numFmtId="0" fontId="6" fillId="0" borderId="0"/>
    <xf numFmtId="0" fontId="6" fillId="0" borderId="0"/>
    <xf numFmtId="0" fontId="80" fillId="0" borderId="0"/>
    <xf numFmtId="0" fontId="6" fillId="0" borderId="0"/>
    <xf numFmtId="0" fontId="1" fillId="0" borderId="0"/>
    <xf numFmtId="0" fontId="1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3" fillId="0" borderId="0"/>
    <xf numFmtId="0" fontId="6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80" fillId="0" borderId="0"/>
    <xf numFmtId="0" fontId="1" fillId="0" borderId="0"/>
    <xf numFmtId="0" fontId="1" fillId="0" borderId="0"/>
    <xf numFmtId="0" fontId="6" fillId="0" borderId="0"/>
    <xf numFmtId="0" fontId="6" fillId="0" borderId="13"/>
    <xf numFmtId="0" fontId="83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3" fillId="0" borderId="0"/>
    <xf numFmtId="0" fontId="6" fillId="0" borderId="0"/>
    <xf numFmtId="0" fontId="83" fillId="0" borderId="0"/>
    <xf numFmtId="0" fontId="80" fillId="0" borderId="0"/>
    <xf numFmtId="0" fontId="3" fillId="0" borderId="0"/>
    <xf numFmtId="0" fontId="80" fillId="0" borderId="0"/>
    <xf numFmtId="0" fontId="6" fillId="0" borderId="0"/>
    <xf numFmtId="0" fontId="1" fillId="0" borderId="0"/>
    <xf numFmtId="0" fontId="1" fillId="0" borderId="0"/>
    <xf numFmtId="0" fontId="80" fillId="0" borderId="0"/>
    <xf numFmtId="0" fontId="6" fillId="0" borderId="0"/>
    <xf numFmtId="0" fontId="80" fillId="0" borderId="0"/>
    <xf numFmtId="0" fontId="80" fillId="0" borderId="0"/>
    <xf numFmtId="0" fontId="6" fillId="0" borderId="0"/>
    <xf numFmtId="0" fontId="4" fillId="0" borderId="0" applyNumberFormat="0" applyBorder="0" applyProtection="0"/>
    <xf numFmtId="0" fontId="6" fillId="0" borderId="0"/>
    <xf numFmtId="0" fontId="4" fillId="0" borderId="0" applyNumberFormat="0" applyBorder="0" applyProtection="0"/>
    <xf numFmtId="0" fontId="6" fillId="0" borderId="0"/>
    <xf numFmtId="0" fontId="6" fillId="9" borderId="14" applyNumberFormat="0" applyFont="0" applyAlignment="0" applyProtection="0"/>
    <xf numFmtId="0" fontId="6" fillId="9" borderId="14" applyNumberFormat="0" applyFont="0" applyAlignment="0" applyProtection="0"/>
    <xf numFmtId="0" fontId="6" fillId="9" borderId="14" applyNumberFormat="0" applyFont="0" applyAlignment="0" applyProtection="0"/>
    <xf numFmtId="0" fontId="30" fillId="9" borderId="14" applyNumberFormat="0" applyFont="0" applyAlignment="0" applyProtection="0"/>
    <xf numFmtId="0" fontId="11" fillId="9" borderId="14" applyNumberFormat="0" applyFont="0" applyAlignment="0" applyProtection="0"/>
    <xf numFmtId="0" fontId="6" fillId="9" borderId="14" applyNumberFormat="0" applyFont="0" applyAlignment="0" applyProtection="0"/>
    <xf numFmtId="3" fontId="7" fillId="0" borderId="0">
      <alignment horizontal="right"/>
    </xf>
    <xf numFmtId="3" fontId="7" fillId="0" borderId="0">
      <alignment horizontal="right"/>
    </xf>
    <xf numFmtId="3" fontId="7" fillId="0" borderId="0">
      <alignment horizontal="right"/>
    </xf>
    <xf numFmtId="0" fontId="23" fillId="14" borderId="15" applyNumberFormat="0" applyAlignment="0" applyProtection="0"/>
    <xf numFmtId="0" fontId="23" fillId="14" borderId="15" applyNumberFormat="0" applyAlignment="0" applyProtection="0"/>
    <xf numFmtId="0" fontId="64" fillId="14" borderId="15" applyNumberFormat="0" applyAlignment="0" applyProtection="0"/>
    <xf numFmtId="0" fontId="23" fillId="14" borderId="15" applyNumberFormat="0" applyAlignment="0" applyProtection="0"/>
    <xf numFmtId="0" fontId="23" fillId="4" borderId="15" applyNumberFormat="0" applyAlignment="0" applyProtection="0"/>
    <xf numFmtId="0" fontId="65" fillId="14" borderId="15" applyNumberFormat="0" applyAlignment="0" applyProtection="0"/>
    <xf numFmtId="0" fontId="23" fillId="14" borderId="1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1" fontId="66" fillId="0" borderId="16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17" applyBorder="0">
      <alignment horizontal="right"/>
    </xf>
    <xf numFmtId="0" fontId="7" fillId="0" borderId="17" applyBorder="0">
      <alignment horizontal="right"/>
    </xf>
    <xf numFmtId="0" fontId="7" fillId="0" borderId="17" applyBorder="0">
      <alignment horizontal="right"/>
    </xf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67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8" applyNumberFormat="0" applyFill="0" applyAlignment="0" applyProtection="0"/>
    <xf numFmtId="0" fontId="33" fillId="0" borderId="19" applyNumberFormat="0" applyFill="0" applyAlignment="0" applyProtection="0"/>
    <xf numFmtId="0" fontId="24" fillId="0" borderId="19" applyNumberFormat="0" applyFill="0" applyAlignment="0" applyProtection="0"/>
    <xf numFmtId="15" fontId="68" fillId="28" borderId="10">
      <alignment horizontal="left" vertical="center"/>
    </xf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167" fontId="0" fillId="0" borderId="0" xfId="0" applyNumberFormat="1" applyFill="1"/>
    <xf numFmtId="0" fontId="1" fillId="0" borderId="0" xfId="13" applyFill="1" applyBorder="1"/>
    <xf numFmtId="0" fontId="5" fillId="0" borderId="0" xfId="13" applyFont="1" applyFill="1" applyBorder="1"/>
    <xf numFmtId="167" fontId="1" fillId="0" borderId="0" xfId="13" applyNumberFormat="1" applyFill="1"/>
    <xf numFmtId="0" fontId="6" fillId="0" borderId="0" xfId="14" applyFill="1" applyBorder="1"/>
    <xf numFmtId="40" fontId="6" fillId="0" borderId="0" xfId="14" applyNumberFormat="1" applyFill="1" applyBorder="1"/>
    <xf numFmtId="0" fontId="1" fillId="0" borderId="0" xfId="13" applyFill="1"/>
    <xf numFmtId="166" fontId="5" fillId="0" borderId="0" xfId="14" applyNumberFormat="1" applyFont="1" applyFill="1" applyBorder="1"/>
    <xf numFmtId="0" fontId="0" fillId="0" borderId="0" xfId="0" applyFill="1" applyBorder="1"/>
    <xf numFmtId="166" fontId="0" fillId="0" borderId="0" xfId="0" applyNumberFormat="1" applyFill="1" applyBorder="1"/>
    <xf numFmtId="167" fontId="0" fillId="0" borderId="0" xfId="0" applyNumberFormat="1" applyFill="1" applyBorder="1"/>
    <xf numFmtId="166" fontId="6" fillId="0" borderId="0" xfId="14" applyNumberFormat="1" applyFill="1" applyBorder="1"/>
    <xf numFmtId="166" fontId="6" fillId="0" borderId="0" xfId="14" applyNumberFormat="1" applyFill="1" applyBorder="1" applyAlignment="1">
      <alignment horizontal="left"/>
    </xf>
    <xf numFmtId="170" fontId="2" fillId="0" borderId="0" xfId="0" applyNumberFormat="1" applyFont="1" applyFill="1"/>
    <xf numFmtId="170" fontId="0" fillId="0" borderId="0" xfId="0" applyNumberFormat="1" applyFill="1"/>
    <xf numFmtId="170" fontId="0" fillId="0" borderId="0" xfId="0" applyNumberFormat="1" applyFill="1" applyAlignment="1">
      <alignment horizontal="center"/>
    </xf>
    <xf numFmtId="170" fontId="2" fillId="0" borderId="0" xfId="0" applyNumberFormat="1" applyFont="1" applyFill="1" applyAlignment="1">
      <alignment horizontal="center" vertical="top" wrapText="1"/>
    </xf>
    <xf numFmtId="170" fontId="1" fillId="0" borderId="0" xfId="13" applyNumberFormat="1" applyFill="1"/>
    <xf numFmtId="170" fontId="2" fillId="0" borderId="0" xfId="13" applyNumberFormat="1" applyFont="1" applyFill="1"/>
    <xf numFmtId="170" fontId="1" fillId="0" borderId="0" xfId="13" applyNumberFormat="1" applyFill="1" applyAlignment="1">
      <alignment horizontal="center"/>
    </xf>
    <xf numFmtId="170" fontId="2" fillId="0" borderId="0" xfId="0" applyNumberFormat="1" applyFont="1" applyFill="1" applyBorder="1"/>
    <xf numFmtId="170" fontId="0" fillId="0" borderId="0" xfId="0" applyNumberFormat="1" applyFill="1" applyBorder="1"/>
    <xf numFmtId="170" fontId="0" fillId="0" borderId="0" xfId="0" applyNumberFormat="1" applyFill="1" applyBorder="1" applyAlignment="1">
      <alignment horizontal="center"/>
    </xf>
    <xf numFmtId="170" fontId="6" fillId="0" borderId="0" xfId="14" applyNumberFormat="1" applyFont="1" applyFill="1" applyBorder="1"/>
    <xf numFmtId="170" fontId="5" fillId="0" borderId="0" xfId="14" applyNumberFormat="1" applyFont="1" applyFill="1" applyBorder="1"/>
    <xf numFmtId="170" fontId="2" fillId="0" borderId="0" xfId="0" applyNumberFormat="1" applyFont="1" applyFill="1" applyBorder="1" applyAlignment="1">
      <alignment horizontal="center"/>
    </xf>
    <xf numFmtId="0" fontId="5" fillId="0" borderId="0" xfId="13" applyFont="1" applyFill="1" applyAlignment="1">
      <alignment horizontal="center" vertical="top"/>
    </xf>
    <xf numFmtId="167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85" fillId="0" borderId="0" xfId="13" applyFont="1" applyFill="1"/>
    <xf numFmtId="0" fontId="85" fillId="0" borderId="0" xfId="0" applyFont="1" applyFill="1" applyAlignment="1">
      <alignment horizontal="center"/>
    </xf>
    <xf numFmtId="170" fontId="5" fillId="0" borderId="1" xfId="13" applyNumberFormat="1" applyFont="1" applyFill="1" applyBorder="1" applyAlignment="1">
      <alignment horizontal="right"/>
    </xf>
    <xf numFmtId="170" fontId="6" fillId="0" borderId="0" xfId="14" applyNumberFormat="1" applyFill="1" applyBorder="1"/>
    <xf numFmtId="170" fontId="6" fillId="0" borderId="0" xfId="14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left"/>
    </xf>
    <xf numFmtId="166" fontId="0" fillId="0" borderId="0" xfId="0" applyNumberFormat="1" applyFill="1" applyBorder="1" applyAlignment="1">
      <alignment horizontal="left"/>
    </xf>
    <xf numFmtId="0" fontId="84" fillId="0" borderId="0" xfId="13" applyFont="1" applyFill="1"/>
    <xf numFmtId="170" fontId="0" fillId="0" borderId="0" xfId="0" applyNumberFormat="1" applyFill="1" applyAlignment="1">
      <alignment horizontal="right"/>
    </xf>
    <xf numFmtId="10" fontId="0" fillId="0" borderId="0" xfId="0" applyNumberFormat="1" applyFill="1"/>
    <xf numFmtId="0" fontId="0" fillId="0" borderId="0" xfId="13" applyFont="1" applyFill="1"/>
    <xf numFmtId="3" fontId="1" fillId="0" borderId="0" xfId="13" applyNumberFormat="1" applyFont="1" applyFill="1"/>
    <xf numFmtId="170" fontId="1" fillId="0" borderId="0" xfId="13" applyNumberFormat="1" applyFont="1" applyFill="1"/>
    <xf numFmtId="0" fontId="1" fillId="0" borderId="0" xfId="13" applyFont="1" applyFill="1"/>
    <xf numFmtId="3" fontId="84" fillId="0" borderId="0" xfId="13" applyNumberFormat="1" applyFont="1" applyFill="1"/>
    <xf numFmtId="0" fontId="84" fillId="0" borderId="0" xfId="13" applyFont="1" applyFill="1" applyBorder="1"/>
    <xf numFmtId="3" fontId="84" fillId="0" borderId="0" xfId="13" applyNumberFormat="1" applyFont="1" applyFill="1" applyBorder="1"/>
    <xf numFmtId="170" fontId="85" fillId="0" borderId="0" xfId="13" applyNumberFormat="1" applyFont="1" applyFill="1"/>
    <xf numFmtId="170" fontId="84" fillId="0" borderId="0" xfId="13" applyNumberFormat="1" applyFont="1" applyFill="1"/>
    <xf numFmtId="170" fontId="84" fillId="0" borderId="0" xfId="13" applyNumberFormat="1" applyFont="1" applyFill="1" applyBorder="1"/>
    <xf numFmtId="170" fontId="1" fillId="0" borderId="0" xfId="13" applyNumberFormat="1" applyFill="1" applyBorder="1"/>
    <xf numFmtId="170" fontId="6" fillId="0" borderId="0" xfId="14" applyNumberFormat="1" applyFill="1" applyBorder="1" applyAlignment="1">
      <alignment horizontal="left"/>
    </xf>
    <xf numFmtId="170" fontId="5" fillId="0" borderId="0" xfId="14" applyNumberFormat="1" applyFont="1" applyFill="1" applyBorder="1" applyAlignment="1">
      <alignment horizontal="right"/>
    </xf>
    <xf numFmtId="10" fontId="0" fillId="0" borderId="0" xfId="0" applyNumberFormat="1" applyFill="1" applyBorder="1"/>
    <xf numFmtId="170" fontId="0" fillId="0" borderId="17" xfId="0" applyNumberFormat="1" applyFill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170" fontId="5" fillId="0" borderId="0" xfId="13" applyNumberFormat="1" applyFont="1" applyFill="1" applyBorder="1" applyAlignment="1">
      <alignment horizontal="right"/>
    </xf>
  </cellXfs>
  <cellStyles count="579">
    <cellStyle name="%" xfId="4" xr:uid="{00000000-0005-0000-0000-000000000000}"/>
    <cellStyle name="% 2" xfId="16" xr:uid="{00000000-0005-0000-0000-000001000000}"/>
    <cellStyle name="% 2 2" xfId="17" xr:uid="{00000000-0005-0000-0000-000002000000}"/>
    <cellStyle name="% 3" xfId="18" xr:uid="{00000000-0005-0000-0000-000003000000}"/>
    <cellStyle name="% 4" xfId="19" xr:uid="{00000000-0005-0000-0000-000004000000}"/>
    <cellStyle name="% 5" xfId="20" xr:uid="{00000000-0005-0000-0000-000005000000}"/>
    <cellStyle name="% 6" xfId="21" xr:uid="{00000000-0005-0000-0000-000006000000}"/>
    <cellStyle name="% 6 2" xfId="22" xr:uid="{00000000-0005-0000-0000-000007000000}"/>
    <cellStyle name="% 7" xfId="23" xr:uid="{00000000-0005-0000-0000-000008000000}"/>
    <cellStyle name="% 8" xfId="15" xr:uid="{00000000-0005-0000-0000-000009000000}"/>
    <cellStyle name="%_1213 RollForward GAG Model v1_11 NORTH" xfId="24" xr:uid="{00000000-0005-0000-0000-00000A000000}"/>
    <cellStyle name="%_1213 RollForward GAG Model v1_5 SOUTH" xfId="25" xr:uid="{00000000-0005-0000-0000-00000B000000}"/>
    <cellStyle name="%_1213 RollForward GAG Model v1_6 SOUTH" xfId="26" xr:uid="{00000000-0005-0000-0000-00000C000000}"/>
    <cellStyle name="%_Sheet1" xfId="27" xr:uid="{00000000-0005-0000-0000-00000D000000}"/>
    <cellStyle name="%_T3a Sec" xfId="28" xr:uid="{00000000-0005-0000-0000-00000E000000}"/>
    <cellStyle name="%_T3a Sec 2" xfId="29" xr:uid="{00000000-0005-0000-0000-00000F000000}"/>
    <cellStyle name="]_x000d__x000a_Zoomed=1_x000d__x000a_Row=0_x000d__x000a_Column=0_x000d__x000a_Height=0_x000d__x000a_Width=0_x000d__x000a_FontName=FoxFont_x000d__x000a_FontStyle=0_x000d__x000a_FontSize=9_x000d__x000a_PrtFontName=FoxPrin" xfId="30" xr:uid="{00000000-0005-0000-0000-000010000000}"/>
    <cellStyle name="]_x000d__x000a_Zoomed=1_x000d__x000a_Row=0_x000d__x000a_Column=0_x000d__x000a_Height=0_x000d__x000a_Width=0_x000d__x000a_FontName=FoxFont_x000d__x000a_FontStyle=0_x000d__x000a_FontSize=9_x000d__x000a_PrtFontName=FoxPrin 2" xfId="31" xr:uid="{00000000-0005-0000-0000-000011000000}"/>
    <cellStyle name="]_x000d__x000a_Zoomed=1_x000d__x000a_Row=0_x000d__x000a_Column=0_x000d__x000a_Height=0_x000d__x000a_Width=0_x000d__x000a_FontName=FoxFont_x000d__x000a_FontStyle=0_x000d__x000a_FontSize=9_x000d__x000a_PrtFontName=FoxPrin 3" xfId="32" xr:uid="{00000000-0005-0000-0000-000012000000}"/>
    <cellStyle name="_38006 University Academy Keighley MFG Calculation" xfId="33" xr:uid="{00000000-0005-0000-0000-000013000000}"/>
    <cellStyle name="_Academies template payment sheet for YPLA New (2)" xfId="34" xr:uid="{00000000-0005-0000-0000-000014000000}"/>
    <cellStyle name="_Academies template payment sheet for YPLA New (2)_November openers payment schedule" xfId="35" xr:uid="{00000000-0005-0000-0000-000015000000}"/>
    <cellStyle name="_Academies template payment sheet for YPLA New (2)_November openers payment schedule 2" xfId="36" xr:uid="{00000000-0005-0000-0000-000016000000}"/>
    <cellStyle name="_Academies template payment sheet for YPLA New (2)_November openers payment schedule_MASTER LIST from August and September publications" xfId="37" xr:uid="{00000000-0005-0000-0000-000017000000}"/>
    <cellStyle name="_Academies template payment sheet for YPLA New (2)_November openers payment schedule_MASTER LIST SEL" xfId="38" xr:uid="{00000000-0005-0000-0000-000018000000}"/>
    <cellStyle name="_Academies template payment sheet for YPLA New (2)_November openers payment schedule_SEL Academies Contact List for CRM" xfId="39" xr:uid="{00000000-0005-0000-0000-000019000000}"/>
    <cellStyle name="_Academies template payment sheet for YPLA New (2)_Payment Schedule 2010 new LACSEG" xfId="40" xr:uid="{00000000-0005-0000-0000-00001A000000}"/>
    <cellStyle name="_Academies template payment sheet for YPLA New (2)_Payment Schedule 2010 new LACSEG 2" xfId="41" xr:uid="{00000000-0005-0000-0000-00001B000000}"/>
    <cellStyle name="_Academies template payment sheet for YPLA New (2)_Payment Schedule 2010 new LACSEG_MASTER LIST from August and September publications" xfId="42" xr:uid="{00000000-0005-0000-0000-00001C000000}"/>
    <cellStyle name="_Academies template payment sheet for YPLA New (2)_Payment Schedule 2010 new LACSEG_MASTER LIST SEL" xfId="43" xr:uid="{00000000-0005-0000-0000-00001D000000}"/>
    <cellStyle name="_Academies template payment sheet for YPLA New (2)_Payment Schedule 2010 new LACSEG_SEL Academies Contact List for CRM" xfId="44" xr:uid="{00000000-0005-0000-0000-00001E000000}"/>
    <cellStyle name="_AY1213 Unit values" xfId="45" xr:uid="{00000000-0005-0000-0000-00001F000000}"/>
    <cellStyle name="20% - Accent1 2" xfId="46" xr:uid="{00000000-0005-0000-0000-000020000000}"/>
    <cellStyle name="20% - Accent1 2 2" xfId="47" xr:uid="{00000000-0005-0000-0000-000021000000}"/>
    <cellStyle name="20% - Accent1 2 3" xfId="48" xr:uid="{00000000-0005-0000-0000-000022000000}"/>
    <cellStyle name="20% - Accent1 2 4" xfId="49" xr:uid="{00000000-0005-0000-0000-000023000000}"/>
    <cellStyle name="20% - Accent1 2 5" xfId="50" xr:uid="{00000000-0005-0000-0000-000024000000}"/>
    <cellStyle name="20% - Accent1 3" xfId="51" xr:uid="{00000000-0005-0000-0000-000025000000}"/>
    <cellStyle name="20% - Accent1 3 2" xfId="52" xr:uid="{00000000-0005-0000-0000-000026000000}"/>
    <cellStyle name="20% - Accent1 4" xfId="53" xr:uid="{00000000-0005-0000-0000-000027000000}"/>
    <cellStyle name="20% - Accent2 2" xfId="54" xr:uid="{00000000-0005-0000-0000-000028000000}"/>
    <cellStyle name="20% - Accent2 2 2" xfId="55" xr:uid="{00000000-0005-0000-0000-000029000000}"/>
    <cellStyle name="20% - Accent2 2 3" xfId="56" xr:uid="{00000000-0005-0000-0000-00002A000000}"/>
    <cellStyle name="20% - Accent2 2 4" xfId="57" xr:uid="{00000000-0005-0000-0000-00002B000000}"/>
    <cellStyle name="20% - Accent2 2 5" xfId="58" xr:uid="{00000000-0005-0000-0000-00002C000000}"/>
    <cellStyle name="20% - Accent2 3" xfId="59" xr:uid="{00000000-0005-0000-0000-00002D000000}"/>
    <cellStyle name="20% - Accent2 3 2" xfId="60" xr:uid="{00000000-0005-0000-0000-00002E000000}"/>
    <cellStyle name="20% - Accent2 4" xfId="61" xr:uid="{00000000-0005-0000-0000-00002F000000}"/>
    <cellStyle name="20% - Accent3 2" xfId="62" xr:uid="{00000000-0005-0000-0000-000030000000}"/>
    <cellStyle name="20% - Accent3 2 2" xfId="63" xr:uid="{00000000-0005-0000-0000-000031000000}"/>
    <cellStyle name="20% - Accent3 2 3" xfId="64" xr:uid="{00000000-0005-0000-0000-000032000000}"/>
    <cellStyle name="20% - Accent3 2 4" xfId="65" xr:uid="{00000000-0005-0000-0000-000033000000}"/>
    <cellStyle name="20% - Accent3 2 5" xfId="66" xr:uid="{00000000-0005-0000-0000-000034000000}"/>
    <cellStyle name="20% - Accent3 3" xfId="67" xr:uid="{00000000-0005-0000-0000-000035000000}"/>
    <cellStyle name="20% - Accent3 3 2" xfId="68" xr:uid="{00000000-0005-0000-0000-000036000000}"/>
    <cellStyle name="20% - Accent3 4" xfId="69" xr:uid="{00000000-0005-0000-0000-000037000000}"/>
    <cellStyle name="20% - Accent4 2" xfId="70" xr:uid="{00000000-0005-0000-0000-000038000000}"/>
    <cellStyle name="20% - Accent4 2 2" xfId="71" xr:uid="{00000000-0005-0000-0000-000039000000}"/>
    <cellStyle name="20% - Accent4 2 3" xfId="72" xr:uid="{00000000-0005-0000-0000-00003A000000}"/>
    <cellStyle name="20% - Accent4 2 4" xfId="73" xr:uid="{00000000-0005-0000-0000-00003B000000}"/>
    <cellStyle name="20% - Accent4 2 5" xfId="74" xr:uid="{00000000-0005-0000-0000-00003C000000}"/>
    <cellStyle name="20% - Accent4 3" xfId="75" xr:uid="{00000000-0005-0000-0000-00003D000000}"/>
    <cellStyle name="20% - Accent4 3 2" xfId="76" xr:uid="{00000000-0005-0000-0000-00003E000000}"/>
    <cellStyle name="20% - Accent4 4" xfId="77" xr:uid="{00000000-0005-0000-0000-00003F000000}"/>
    <cellStyle name="20% - Accent5 2" xfId="78" xr:uid="{00000000-0005-0000-0000-000040000000}"/>
    <cellStyle name="20% - Accent5 2 2" xfId="79" xr:uid="{00000000-0005-0000-0000-000041000000}"/>
    <cellStyle name="20% - Accent5 2 3" xfId="80" xr:uid="{00000000-0005-0000-0000-000042000000}"/>
    <cellStyle name="20% - Accent5 3" xfId="81" xr:uid="{00000000-0005-0000-0000-000043000000}"/>
    <cellStyle name="20% - Accent5 3 2" xfId="82" xr:uid="{00000000-0005-0000-0000-000044000000}"/>
    <cellStyle name="20% - Accent5 4" xfId="83" xr:uid="{00000000-0005-0000-0000-000045000000}"/>
    <cellStyle name="20% - Accent6 2" xfId="84" xr:uid="{00000000-0005-0000-0000-000046000000}"/>
    <cellStyle name="20% - Accent6 2 2" xfId="85" xr:uid="{00000000-0005-0000-0000-000047000000}"/>
    <cellStyle name="20% - Accent6 2 3" xfId="86" xr:uid="{00000000-0005-0000-0000-000048000000}"/>
    <cellStyle name="20% - Accent6 2 4" xfId="87" xr:uid="{00000000-0005-0000-0000-000049000000}"/>
    <cellStyle name="20% - Accent6 2 5" xfId="88" xr:uid="{00000000-0005-0000-0000-00004A000000}"/>
    <cellStyle name="20% - Accent6 3" xfId="89" xr:uid="{00000000-0005-0000-0000-00004B000000}"/>
    <cellStyle name="20% - Accent6 3 2" xfId="90" xr:uid="{00000000-0005-0000-0000-00004C000000}"/>
    <cellStyle name="20% - Accent6 4" xfId="91" xr:uid="{00000000-0005-0000-0000-00004D000000}"/>
    <cellStyle name="40% - Accent1 2" xfId="92" xr:uid="{00000000-0005-0000-0000-00004E000000}"/>
    <cellStyle name="40% - Accent1 2 2" xfId="93" xr:uid="{00000000-0005-0000-0000-00004F000000}"/>
    <cellStyle name="40% - Accent1 2 3" xfId="94" xr:uid="{00000000-0005-0000-0000-000050000000}"/>
    <cellStyle name="40% - Accent1 2 4" xfId="95" xr:uid="{00000000-0005-0000-0000-000051000000}"/>
    <cellStyle name="40% - Accent1 2 5" xfId="96" xr:uid="{00000000-0005-0000-0000-000052000000}"/>
    <cellStyle name="40% - Accent1 3" xfId="97" xr:uid="{00000000-0005-0000-0000-000053000000}"/>
    <cellStyle name="40% - Accent1 3 2" xfId="98" xr:uid="{00000000-0005-0000-0000-000054000000}"/>
    <cellStyle name="40% - Accent1 4" xfId="99" xr:uid="{00000000-0005-0000-0000-000055000000}"/>
    <cellStyle name="40% - Accent2 2" xfId="100" xr:uid="{00000000-0005-0000-0000-000056000000}"/>
    <cellStyle name="40% - Accent2 2 2" xfId="101" xr:uid="{00000000-0005-0000-0000-000057000000}"/>
    <cellStyle name="40% - Accent2 2 3" xfId="102" xr:uid="{00000000-0005-0000-0000-000058000000}"/>
    <cellStyle name="40% - Accent2 3" xfId="103" xr:uid="{00000000-0005-0000-0000-000059000000}"/>
    <cellStyle name="40% - Accent2 3 2" xfId="104" xr:uid="{00000000-0005-0000-0000-00005A000000}"/>
    <cellStyle name="40% - Accent2 4" xfId="105" xr:uid="{00000000-0005-0000-0000-00005B000000}"/>
    <cellStyle name="40% - Accent3 2" xfId="106" xr:uid="{00000000-0005-0000-0000-00005C000000}"/>
    <cellStyle name="40% - Accent3 2 2" xfId="107" xr:uid="{00000000-0005-0000-0000-00005D000000}"/>
    <cellStyle name="40% - Accent3 2 3" xfId="108" xr:uid="{00000000-0005-0000-0000-00005E000000}"/>
    <cellStyle name="40% - Accent3 2 4" xfId="109" xr:uid="{00000000-0005-0000-0000-00005F000000}"/>
    <cellStyle name="40% - Accent3 2 5" xfId="110" xr:uid="{00000000-0005-0000-0000-000060000000}"/>
    <cellStyle name="40% - Accent3 3" xfId="111" xr:uid="{00000000-0005-0000-0000-000061000000}"/>
    <cellStyle name="40% - Accent3 3 2" xfId="112" xr:uid="{00000000-0005-0000-0000-000062000000}"/>
    <cellStyle name="40% - Accent3 4" xfId="113" xr:uid="{00000000-0005-0000-0000-000063000000}"/>
    <cellStyle name="40% - Accent4 2" xfId="114" xr:uid="{00000000-0005-0000-0000-000064000000}"/>
    <cellStyle name="40% - Accent4 2 2" xfId="115" xr:uid="{00000000-0005-0000-0000-000065000000}"/>
    <cellStyle name="40% - Accent4 2 3" xfId="116" xr:uid="{00000000-0005-0000-0000-000066000000}"/>
    <cellStyle name="40% - Accent4 2 4" xfId="117" xr:uid="{00000000-0005-0000-0000-000067000000}"/>
    <cellStyle name="40% - Accent4 2 5" xfId="118" xr:uid="{00000000-0005-0000-0000-000068000000}"/>
    <cellStyle name="40% - Accent4 3" xfId="119" xr:uid="{00000000-0005-0000-0000-000069000000}"/>
    <cellStyle name="40% - Accent4 3 2" xfId="120" xr:uid="{00000000-0005-0000-0000-00006A000000}"/>
    <cellStyle name="40% - Accent4 4" xfId="121" xr:uid="{00000000-0005-0000-0000-00006B000000}"/>
    <cellStyle name="40% - Accent5 2" xfId="122" xr:uid="{00000000-0005-0000-0000-00006C000000}"/>
    <cellStyle name="40% - Accent5 2 2" xfId="123" xr:uid="{00000000-0005-0000-0000-00006D000000}"/>
    <cellStyle name="40% - Accent5 2 3" xfId="124" xr:uid="{00000000-0005-0000-0000-00006E000000}"/>
    <cellStyle name="40% - Accent5 3" xfId="125" xr:uid="{00000000-0005-0000-0000-00006F000000}"/>
    <cellStyle name="40% - Accent5 3 2" xfId="126" xr:uid="{00000000-0005-0000-0000-000070000000}"/>
    <cellStyle name="40% - Accent5 4" xfId="127" xr:uid="{00000000-0005-0000-0000-000071000000}"/>
    <cellStyle name="40% - Accent6 2" xfId="128" xr:uid="{00000000-0005-0000-0000-000072000000}"/>
    <cellStyle name="40% - Accent6 2 2" xfId="129" xr:uid="{00000000-0005-0000-0000-000073000000}"/>
    <cellStyle name="40% - Accent6 2 3" xfId="130" xr:uid="{00000000-0005-0000-0000-000074000000}"/>
    <cellStyle name="40% - Accent6 2 4" xfId="131" xr:uid="{00000000-0005-0000-0000-000075000000}"/>
    <cellStyle name="40% - Accent6 2 5" xfId="132" xr:uid="{00000000-0005-0000-0000-000076000000}"/>
    <cellStyle name="40% - Accent6 3" xfId="133" xr:uid="{00000000-0005-0000-0000-000077000000}"/>
    <cellStyle name="40% - Accent6 3 2" xfId="134" xr:uid="{00000000-0005-0000-0000-000078000000}"/>
    <cellStyle name="40% - Accent6 4" xfId="135" xr:uid="{00000000-0005-0000-0000-000079000000}"/>
    <cellStyle name="60% - Accent1 2" xfId="136" xr:uid="{00000000-0005-0000-0000-00007A000000}"/>
    <cellStyle name="60% - Accent1 2 2" xfId="137" xr:uid="{00000000-0005-0000-0000-00007B000000}"/>
    <cellStyle name="60% - Accent1 2 3" xfId="138" xr:uid="{00000000-0005-0000-0000-00007C000000}"/>
    <cellStyle name="60% - Accent1 2 4" xfId="139" xr:uid="{00000000-0005-0000-0000-00007D000000}"/>
    <cellStyle name="60% - Accent1 2 5" xfId="140" xr:uid="{00000000-0005-0000-0000-00007E000000}"/>
    <cellStyle name="60% - Accent1 3" xfId="141" xr:uid="{00000000-0005-0000-0000-00007F000000}"/>
    <cellStyle name="60% - Accent1 4" xfId="142" xr:uid="{00000000-0005-0000-0000-000080000000}"/>
    <cellStyle name="60% - Accent2 2" xfId="143" xr:uid="{00000000-0005-0000-0000-000081000000}"/>
    <cellStyle name="60% - Accent2 2 2" xfId="144" xr:uid="{00000000-0005-0000-0000-000082000000}"/>
    <cellStyle name="60% - Accent2 2 3" xfId="145" xr:uid="{00000000-0005-0000-0000-000083000000}"/>
    <cellStyle name="60% - Accent2 3" xfId="146" xr:uid="{00000000-0005-0000-0000-000084000000}"/>
    <cellStyle name="60% - Accent2 4" xfId="147" xr:uid="{00000000-0005-0000-0000-000085000000}"/>
    <cellStyle name="60% - Accent3 2" xfId="148" xr:uid="{00000000-0005-0000-0000-000086000000}"/>
    <cellStyle name="60% - Accent3 2 2" xfId="149" xr:uid="{00000000-0005-0000-0000-000087000000}"/>
    <cellStyle name="60% - Accent3 2 3" xfId="150" xr:uid="{00000000-0005-0000-0000-000088000000}"/>
    <cellStyle name="60% - Accent3 2 4" xfId="151" xr:uid="{00000000-0005-0000-0000-000089000000}"/>
    <cellStyle name="60% - Accent3 2 5" xfId="152" xr:uid="{00000000-0005-0000-0000-00008A000000}"/>
    <cellStyle name="60% - Accent3 3" xfId="153" xr:uid="{00000000-0005-0000-0000-00008B000000}"/>
    <cellStyle name="60% - Accent3 4" xfId="154" xr:uid="{00000000-0005-0000-0000-00008C000000}"/>
    <cellStyle name="60% - Accent4 2" xfId="155" xr:uid="{00000000-0005-0000-0000-00008D000000}"/>
    <cellStyle name="60% - Accent4 2 2" xfId="156" xr:uid="{00000000-0005-0000-0000-00008E000000}"/>
    <cellStyle name="60% - Accent4 2 3" xfId="157" xr:uid="{00000000-0005-0000-0000-00008F000000}"/>
    <cellStyle name="60% - Accent4 2 4" xfId="158" xr:uid="{00000000-0005-0000-0000-000090000000}"/>
    <cellStyle name="60% - Accent4 2 5" xfId="159" xr:uid="{00000000-0005-0000-0000-000091000000}"/>
    <cellStyle name="60% - Accent4 3" xfId="160" xr:uid="{00000000-0005-0000-0000-000092000000}"/>
    <cellStyle name="60% - Accent4 4" xfId="161" xr:uid="{00000000-0005-0000-0000-000093000000}"/>
    <cellStyle name="60% - Accent5 2" xfId="162" xr:uid="{00000000-0005-0000-0000-000094000000}"/>
    <cellStyle name="60% - Accent5 2 2" xfId="163" xr:uid="{00000000-0005-0000-0000-000095000000}"/>
    <cellStyle name="60% - Accent5 2 3" xfId="164" xr:uid="{00000000-0005-0000-0000-000096000000}"/>
    <cellStyle name="60% - Accent5 3" xfId="165" xr:uid="{00000000-0005-0000-0000-000097000000}"/>
    <cellStyle name="60% - Accent5 4" xfId="166" xr:uid="{00000000-0005-0000-0000-000098000000}"/>
    <cellStyle name="60% - Accent6 2" xfId="167" xr:uid="{00000000-0005-0000-0000-000099000000}"/>
    <cellStyle name="60% - Accent6 2 2" xfId="168" xr:uid="{00000000-0005-0000-0000-00009A000000}"/>
    <cellStyle name="60% - Accent6 2 3" xfId="169" xr:uid="{00000000-0005-0000-0000-00009B000000}"/>
    <cellStyle name="60% - Accent6 2 4" xfId="170" xr:uid="{00000000-0005-0000-0000-00009C000000}"/>
    <cellStyle name="60% - Accent6 2 5" xfId="171" xr:uid="{00000000-0005-0000-0000-00009D000000}"/>
    <cellStyle name="60% - Accent6 3" xfId="172" xr:uid="{00000000-0005-0000-0000-00009E000000}"/>
    <cellStyle name="60% - Accent6 4" xfId="173" xr:uid="{00000000-0005-0000-0000-00009F000000}"/>
    <cellStyle name="Accent1 2" xfId="174" xr:uid="{00000000-0005-0000-0000-0000A0000000}"/>
    <cellStyle name="Accent1 2 2" xfId="175" xr:uid="{00000000-0005-0000-0000-0000A1000000}"/>
    <cellStyle name="Accent1 2 3" xfId="176" xr:uid="{00000000-0005-0000-0000-0000A2000000}"/>
    <cellStyle name="Accent1 2 4" xfId="177" xr:uid="{00000000-0005-0000-0000-0000A3000000}"/>
    <cellStyle name="Accent1 2 5" xfId="178" xr:uid="{00000000-0005-0000-0000-0000A4000000}"/>
    <cellStyle name="Accent1 3" xfId="179" xr:uid="{00000000-0005-0000-0000-0000A5000000}"/>
    <cellStyle name="Accent1 4" xfId="180" xr:uid="{00000000-0005-0000-0000-0000A6000000}"/>
    <cellStyle name="Accent2 2" xfId="181" xr:uid="{00000000-0005-0000-0000-0000A7000000}"/>
    <cellStyle name="Accent2 2 2" xfId="182" xr:uid="{00000000-0005-0000-0000-0000A8000000}"/>
    <cellStyle name="Accent2 2 3" xfId="183" xr:uid="{00000000-0005-0000-0000-0000A9000000}"/>
    <cellStyle name="Accent2 3" xfId="184" xr:uid="{00000000-0005-0000-0000-0000AA000000}"/>
    <cellStyle name="Accent2 4" xfId="185" xr:uid="{00000000-0005-0000-0000-0000AB000000}"/>
    <cellStyle name="Accent3 2" xfId="186" xr:uid="{00000000-0005-0000-0000-0000AC000000}"/>
    <cellStyle name="Accent3 2 2" xfId="187" xr:uid="{00000000-0005-0000-0000-0000AD000000}"/>
    <cellStyle name="Accent3 2 3" xfId="188" xr:uid="{00000000-0005-0000-0000-0000AE000000}"/>
    <cellStyle name="Accent3 3" xfId="189" xr:uid="{00000000-0005-0000-0000-0000AF000000}"/>
    <cellStyle name="Accent3 4" xfId="190" xr:uid="{00000000-0005-0000-0000-0000B0000000}"/>
    <cellStyle name="Accent4 2" xfId="191" xr:uid="{00000000-0005-0000-0000-0000B1000000}"/>
    <cellStyle name="Accent4 2 2" xfId="192" xr:uid="{00000000-0005-0000-0000-0000B2000000}"/>
    <cellStyle name="Accent4 2 3" xfId="193" xr:uid="{00000000-0005-0000-0000-0000B3000000}"/>
    <cellStyle name="Accent4 2 4" xfId="194" xr:uid="{00000000-0005-0000-0000-0000B4000000}"/>
    <cellStyle name="Accent4 2 5" xfId="195" xr:uid="{00000000-0005-0000-0000-0000B5000000}"/>
    <cellStyle name="Accent4 3" xfId="196" xr:uid="{00000000-0005-0000-0000-0000B6000000}"/>
    <cellStyle name="Accent4 4" xfId="197" xr:uid="{00000000-0005-0000-0000-0000B7000000}"/>
    <cellStyle name="Accent5 2" xfId="198" xr:uid="{00000000-0005-0000-0000-0000B8000000}"/>
    <cellStyle name="Accent5 2 2" xfId="199" xr:uid="{00000000-0005-0000-0000-0000B9000000}"/>
    <cellStyle name="Accent5 2 3" xfId="200" xr:uid="{00000000-0005-0000-0000-0000BA000000}"/>
    <cellStyle name="Accent5 3" xfId="201" xr:uid="{00000000-0005-0000-0000-0000BB000000}"/>
    <cellStyle name="Accent5 4" xfId="202" xr:uid="{00000000-0005-0000-0000-0000BC000000}"/>
    <cellStyle name="Accent6 2" xfId="203" xr:uid="{00000000-0005-0000-0000-0000BD000000}"/>
    <cellStyle name="Accent6 2 2" xfId="204" xr:uid="{00000000-0005-0000-0000-0000BE000000}"/>
    <cellStyle name="Accent6 2 3" xfId="205" xr:uid="{00000000-0005-0000-0000-0000BF000000}"/>
    <cellStyle name="Accent6 3" xfId="206" xr:uid="{00000000-0005-0000-0000-0000C0000000}"/>
    <cellStyle name="Accent6 4" xfId="207" xr:uid="{00000000-0005-0000-0000-0000C1000000}"/>
    <cellStyle name="Bad 2" xfId="208" xr:uid="{00000000-0005-0000-0000-0000C2000000}"/>
    <cellStyle name="Bad 2 2" xfId="209" xr:uid="{00000000-0005-0000-0000-0000C3000000}"/>
    <cellStyle name="Bad 2 3" xfId="210" xr:uid="{00000000-0005-0000-0000-0000C4000000}"/>
    <cellStyle name="Bad 3" xfId="211" xr:uid="{00000000-0005-0000-0000-0000C5000000}"/>
    <cellStyle name="Bad 4" xfId="212" xr:uid="{00000000-0005-0000-0000-0000C6000000}"/>
    <cellStyle name="Bad 5" xfId="213" xr:uid="{00000000-0005-0000-0000-0000C7000000}"/>
    <cellStyle name="Calculation 2" xfId="214" xr:uid="{00000000-0005-0000-0000-0000C8000000}"/>
    <cellStyle name="Calculation 2 2" xfId="215" xr:uid="{00000000-0005-0000-0000-0000C9000000}"/>
    <cellStyle name="Calculation 2 3" xfId="216" xr:uid="{00000000-0005-0000-0000-0000CA000000}"/>
    <cellStyle name="Calculation 2 4" xfId="217" xr:uid="{00000000-0005-0000-0000-0000CB000000}"/>
    <cellStyle name="Calculation 2 5" xfId="218" xr:uid="{00000000-0005-0000-0000-0000CC000000}"/>
    <cellStyle name="Calculation 3" xfId="219" xr:uid="{00000000-0005-0000-0000-0000CD000000}"/>
    <cellStyle name="Calculation 4" xfId="220" xr:uid="{00000000-0005-0000-0000-0000CE000000}"/>
    <cellStyle name="centre across selection" xfId="221" xr:uid="{00000000-0005-0000-0000-0000CF000000}"/>
    <cellStyle name="Check Cell 2" xfId="222" xr:uid="{00000000-0005-0000-0000-0000D0000000}"/>
    <cellStyle name="Check Cell 2 2" xfId="223" xr:uid="{00000000-0005-0000-0000-0000D1000000}"/>
    <cellStyle name="Check Cell 2 3" xfId="224" xr:uid="{00000000-0005-0000-0000-0000D2000000}"/>
    <cellStyle name="Check Cell 3" xfId="225" xr:uid="{00000000-0005-0000-0000-0000D3000000}"/>
    <cellStyle name="Check Cell 4" xfId="226" xr:uid="{00000000-0005-0000-0000-0000D4000000}"/>
    <cellStyle name="Check Cell 5" xfId="227" xr:uid="{00000000-0005-0000-0000-0000D5000000}"/>
    <cellStyle name="Comma 10" xfId="229" xr:uid="{00000000-0005-0000-0000-0000D6000000}"/>
    <cellStyle name="Comma 11" xfId="230" xr:uid="{00000000-0005-0000-0000-0000D7000000}"/>
    <cellStyle name="Comma 12" xfId="228" xr:uid="{00000000-0005-0000-0000-0000D8000000}"/>
    <cellStyle name="Comma 2" xfId="5" xr:uid="{00000000-0005-0000-0000-0000D9000000}"/>
    <cellStyle name="Comma 2 2" xfId="232" xr:uid="{00000000-0005-0000-0000-0000DA000000}"/>
    <cellStyle name="Comma 2 2 2" xfId="233" xr:uid="{00000000-0005-0000-0000-0000DB000000}"/>
    <cellStyle name="Comma 2 3" xfId="234" xr:uid="{00000000-0005-0000-0000-0000DC000000}"/>
    <cellStyle name="Comma 2 4" xfId="235" xr:uid="{00000000-0005-0000-0000-0000DD000000}"/>
    <cellStyle name="Comma 2 5" xfId="231" xr:uid="{00000000-0005-0000-0000-0000DE000000}"/>
    <cellStyle name="Comma 3" xfId="2" xr:uid="{00000000-0005-0000-0000-0000DF000000}"/>
    <cellStyle name="Comma 3 10" xfId="236" xr:uid="{00000000-0005-0000-0000-0000E0000000}"/>
    <cellStyle name="Comma 3 2" xfId="237" xr:uid="{00000000-0005-0000-0000-0000E1000000}"/>
    <cellStyle name="Comma 3 2 2" xfId="238" xr:uid="{00000000-0005-0000-0000-0000E2000000}"/>
    <cellStyle name="Comma 3 2 3" xfId="239" xr:uid="{00000000-0005-0000-0000-0000E3000000}"/>
    <cellStyle name="Comma 3 2 4" xfId="240" xr:uid="{00000000-0005-0000-0000-0000E4000000}"/>
    <cellStyle name="Comma 3 3" xfId="241" xr:uid="{00000000-0005-0000-0000-0000E5000000}"/>
    <cellStyle name="Comma 3 3 2" xfId="242" xr:uid="{00000000-0005-0000-0000-0000E6000000}"/>
    <cellStyle name="Comma 3 4" xfId="243" xr:uid="{00000000-0005-0000-0000-0000E7000000}"/>
    <cellStyle name="Comma 3 5" xfId="244" xr:uid="{00000000-0005-0000-0000-0000E8000000}"/>
    <cellStyle name="Comma 3 6" xfId="245" xr:uid="{00000000-0005-0000-0000-0000E9000000}"/>
    <cellStyle name="Comma 3 7" xfId="246" xr:uid="{00000000-0005-0000-0000-0000EA000000}"/>
    <cellStyle name="Comma 3 8" xfId="247" xr:uid="{00000000-0005-0000-0000-0000EB000000}"/>
    <cellStyle name="Comma 3 9" xfId="248" xr:uid="{00000000-0005-0000-0000-0000EC000000}"/>
    <cellStyle name="Comma 4" xfId="249" xr:uid="{00000000-0005-0000-0000-0000ED000000}"/>
    <cellStyle name="Comma 4 2" xfId="250" xr:uid="{00000000-0005-0000-0000-0000EE000000}"/>
    <cellStyle name="Comma 4 3" xfId="251" xr:uid="{00000000-0005-0000-0000-0000EF000000}"/>
    <cellStyle name="Comma 4 4" xfId="252" xr:uid="{00000000-0005-0000-0000-0000F0000000}"/>
    <cellStyle name="Comma 4 5" xfId="253" xr:uid="{00000000-0005-0000-0000-0000F1000000}"/>
    <cellStyle name="Comma 5" xfId="254" xr:uid="{00000000-0005-0000-0000-0000F2000000}"/>
    <cellStyle name="Comma 5 2" xfId="255" xr:uid="{00000000-0005-0000-0000-0000F3000000}"/>
    <cellStyle name="Comma 5 3" xfId="256" xr:uid="{00000000-0005-0000-0000-0000F4000000}"/>
    <cellStyle name="Comma 5 4" xfId="257" xr:uid="{00000000-0005-0000-0000-0000F5000000}"/>
    <cellStyle name="Comma 5 5" xfId="258" xr:uid="{00000000-0005-0000-0000-0000F6000000}"/>
    <cellStyle name="Comma 6" xfId="259" xr:uid="{00000000-0005-0000-0000-0000F7000000}"/>
    <cellStyle name="Comma 7" xfId="260" xr:uid="{00000000-0005-0000-0000-0000F8000000}"/>
    <cellStyle name="Comma 7 2" xfId="261" xr:uid="{00000000-0005-0000-0000-0000F9000000}"/>
    <cellStyle name="Comma 8" xfId="262" xr:uid="{00000000-0005-0000-0000-0000FA000000}"/>
    <cellStyle name="Comma 9" xfId="263" xr:uid="{00000000-0005-0000-0000-0000FB000000}"/>
    <cellStyle name="Comma 9 2" xfId="264" xr:uid="{00000000-0005-0000-0000-0000FC000000}"/>
    <cellStyle name="Comma0" xfId="265" xr:uid="{00000000-0005-0000-0000-0000FD000000}"/>
    <cellStyle name="Comma0 2" xfId="266" xr:uid="{00000000-0005-0000-0000-0000FE000000}"/>
    <cellStyle name="Comma0 3" xfId="267" xr:uid="{00000000-0005-0000-0000-0000FF000000}"/>
    <cellStyle name="Currency 2" xfId="6" xr:uid="{00000000-0005-0000-0000-000000010000}"/>
    <cellStyle name="Currency 2 2" xfId="269" xr:uid="{00000000-0005-0000-0000-000001010000}"/>
    <cellStyle name="Currency 2 2 2" xfId="270" xr:uid="{00000000-0005-0000-0000-000002010000}"/>
    <cellStyle name="Currency 2 3" xfId="271" xr:uid="{00000000-0005-0000-0000-000003010000}"/>
    <cellStyle name="Currency 2 4" xfId="272" xr:uid="{00000000-0005-0000-0000-000004010000}"/>
    <cellStyle name="Currency 2 5" xfId="273" xr:uid="{00000000-0005-0000-0000-000005010000}"/>
    <cellStyle name="Currency 2 6" xfId="268" xr:uid="{00000000-0005-0000-0000-000006010000}"/>
    <cellStyle name="Currency 3" xfId="274" xr:uid="{00000000-0005-0000-0000-000007010000}"/>
    <cellStyle name="Currency 3 2" xfId="275" xr:uid="{00000000-0005-0000-0000-000008010000}"/>
    <cellStyle name="Currency 3 2 2" xfId="276" xr:uid="{00000000-0005-0000-0000-000009010000}"/>
    <cellStyle name="Currency 3 2 3" xfId="277" xr:uid="{00000000-0005-0000-0000-00000A010000}"/>
    <cellStyle name="Currency 3 2 4" xfId="278" xr:uid="{00000000-0005-0000-0000-00000B010000}"/>
    <cellStyle name="Currency 3 3" xfId="279" xr:uid="{00000000-0005-0000-0000-00000C010000}"/>
    <cellStyle name="Currency 3 3 2" xfId="280" xr:uid="{00000000-0005-0000-0000-00000D010000}"/>
    <cellStyle name="Currency 3 4" xfId="281" xr:uid="{00000000-0005-0000-0000-00000E010000}"/>
    <cellStyle name="Currency 3 5" xfId="282" xr:uid="{00000000-0005-0000-0000-00000F010000}"/>
    <cellStyle name="Currency 3 6" xfId="283" xr:uid="{00000000-0005-0000-0000-000010010000}"/>
    <cellStyle name="Currency 3 7" xfId="284" xr:uid="{00000000-0005-0000-0000-000011010000}"/>
    <cellStyle name="Currency 4" xfId="285" xr:uid="{00000000-0005-0000-0000-000012010000}"/>
    <cellStyle name="Currency 4 2" xfId="286" xr:uid="{00000000-0005-0000-0000-000013010000}"/>
    <cellStyle name="Currency 4 3" xfId="287" xr:uid="{00000000-0005-0000-0000-000014010000}"/>
    <cellStyle name="Currency 4 4" xfId="288" xr:uid="{00000000-0005-0000-0000-000015010000}"/>
    <cellStyle name="Currency 5" xfId="289" xr:uid="{00000000-0005-0000-0000-000016010000}"/>
    <cellStyle name="Currency 5 2" xfId="290" xr:uid="{00000000-0005-0000-0000-000017010000}"/>
    <cellStyle name="Currency 5 3" xfId="291" xr:uid="{00000000-0005-0000-0000-000018010000}"/>
    <cellStyle name="Currency 5 4" xfId="292" xr:uid="{00000000-0005-0000-0000-000019010000}"/>
    <cellStyle name="Currency 5 5" xfId="293" xr:uid="{00000000-0005-0000-0000-00001A010000}"/>
    <cellStyle name="Currency 6" xfId="294" xr:uid="{00000000-0005-0000-0000-00001B010000}"/>
    <cellStyle name="Currency 7" xfId="295" xr:uid="{00000000-0005-0000-0000-00001C010000}"/>
    <cellStyle name="Currency 7 2" xfId="296" xr:uid="{00000000-0005-0000-0000-00001D010000}"/>
    <cellStyle name="Estimated" xfId="297" xr:uid="{00000000-0005-0000-0000-00001E010000}"/>
    <cellStyle name="Euro" xfId="298" xr:uid="{00000000-0005-0000-0000-00001F010000}"/>
    <cellStyle name="Euro 2" xfId="299" xr:uid="{00000000-0005-0000-0000-000020010000}"/>
    <cellStyle name="Euro 3" xfId="300" xr:uid="{00000000-0005-0000-0000-000021010000}"/>
    <cellStyle name="Explanatory Text 2" xfId="301" xr:uid="{00000000-0005-0000-0000-000022010000}"/>
    <cellStyle name="Explanatory Text 2 2" xfId="302" xr:uid="{00000000-0005-0000-0000-000023010000}"/>
    <cellStyle name="Explanatory Text 2 3" xfId="303" xr:uid="{00000000-0005-0000-0000-000024010000}"/>
    <cellStyle name="Explanatory Text 3" xfId="304" xr:uid="{00000000-0005-0000-0000-000025010000}"/>
    <cellStyle name="Explanatory Text 4" xfId="305" xr:uid="{00000000-0005-0000-0000-000026010000}"/>
    <cellStyle name="external input" xfId="306" xr:uid="{00000000-0005-0000-0000-000027010000}"/>
    <cellStyle name="external input 2" xfId="307" xr:uid="{00000000-0005-0000-0000-000028010000}"/>
    <cellStyle name="external input 3" xfId="308" xr:uid="{00000000-0005-0000-0000-000029010000}"/>
    <cellStyle name="Fixed" xfId="309" xr:uid="{00000000-0005-0000-0000-00002A010000}"/>
    <cellStyle name="Fixed 2" xfId="310" xr:uid="{00000000-0005-0000-0000-00002B010000}"/>
    <cellStyle name="Fixed 3" xfId="311" xr:uid="{00000000-0005-0000-0000-00002C010000}"/>
    <cellStyle name="Good 2" xfId="312" xr:uid="{00000000-0005-0000-0000-00002D010000}"/>
    <cellStyle name="Good 2 2" xfId="313" xr:uid="{00000000-0005-0000-0000-00002E010000}"/>
    <cellStyle name="Good 2 3" xfId="314" xr:uid="{00000000-0005-0000-0000-00002F010000}"/>
    <cellStyle name="Good 3" xfId="315" xr:uid="{00000000-0005-0000-0000-000030010000}"/>
    <cellStyle name="Good 4" xfId="316" xr:uid="{00000000-0005-0000-0000-000031010000}"/>
    <cellStyle name="Header" xfId="317" xr:uid="{00000000-0005-0000-0000-000032010000}"/>
    <cellStyle name="HeaderGrant" xfId="318" xr:uid="{00000000-0005-0000-0000-000033010000}"/>
    <cellStyle name="HeaderGrant 2" xfId="319" xr:uid="{00000000-0005-0000-0000-000034010000}"/>
    <cellStyle name="HeaderGrant 3" xfId="320" xr:uid="{00000000-0005-0000-0000-000035010000}"/>
    <cellStyle name="HeaderLEA" xfId="321" xr:uid="{00000000-0005-0000-0000-000036010000}"/>
    <cellStyle name="Heading 1 2" xfId="322" xr:uid="{00000000-0005-0000-0000-000037010000}"/>
    <cellStyle name="Heading 1 2 2" xfId="323" xr:uid="{00000000-0005-0000-0000-000038010000}"/>
    <cellStyle name="Heading 1 2 3" xfId="324" xr:uid="{00000000-0005-0000-0000-000039010000}"/>
    <cellStyle name="Heading 1 2 4" xfId="325" xr:uid="{00000000-0005-0000-0000-00003A010000}"/>
    <cellStyle name="Heading 1 2 5" xfId="326" xr:uid="{00000000-0005-0000-0000-00003B010000}"/>
    <cellStyle name="Heading 1 3" xfId="327" xr:uid="{00000000-0005-0000-0000-00003C010000}"/>
    <cellStyle name="Heading 2 2" xfId="328" xr:uid="{00000000-0005-0000-0000-00003D010000}"/>
    <cellStyle name="Heading 2 2 2" xfId="329" xr:uid="{00000000-0005-0000-0000-00003E010000}"/>
    <cellStyle name="Heading 2 2 3" xfId="330" xr:uid="{00000000-0005-0000-0000-00003F010000}"/>
    <cellStyle name="Heading 2 2 4" xfId="331" xr:uid="{00000000-0005-0000-0000-000040010000}"/>
    <cellStyle name="Heading 2 2 5" xfId="332" xr:uid="{00000000-0005-0000-0000-000041010000}"/>
    <cellStyle name="Heading 2 3" xfId="333" xr:uid="{00000000-0005-0000-0000-000042010000}"/>
    <cellStyle name="Heading 3 2" xfId="334" xr:uid="{00000000-0005-0000-0000-000043010000}"/>
    <cellStyle name="Heading 3 2 2" xfId="335" xr:uid="{00000000-0005-0000-0000-000044010000}"/>
    <cellStyle name="Heading 3 2 3" xfId="336" xr:uid="{00000000-0005-0000-0000-000045010000}"/>
    <cellStyle name="Heading 3 2 4" xfId="337" xr:uid="{00000000-0005-0000-0000-000046010000}"/>
    <cellStyle name="Heading 3 2 5" xfId="338" xr:uid="{00000000-0005-0000-0000-000047010000}"/>
    <cellStyle name="Heading 3 3" xfId="339" xr:uid="{00000000-0005-0000-0000-000048010000}"/>
    <cellStyle name="Heading 4 2" xfId="340" xr:uid="{00000000-0005-0000-0000-000049010000}"/>
    <cellStyle name="Heading 4 2 2" xfId="341" xr:uid="{00000000-0005-0000-0000-00004A010000}"/>
    <cellStyle name="Heading 4 2 3" xfId="342" xr:uid="{00000000-0005-0000-0000-00004B010000}"/>
    <cellStyle name="Heading 4 2 4" xfId="343" xr:uid="{00000000-0005-0000-0000-00004C010000}"/>
    <cellStyle name="Heading 4 2 5" xfId="344" xr:uid="{00000000-0005-0000-0000-00004D010000}"/>
    <cellStyle name="Heading 4 3" xfId="345" xr:uid="{00000000-0005-0000-0000-00004E010000}"/>
    <cellStyle name="HMI Diary Bold" xfId="346" xr:uid="{00000000-0005-0000-0000-00004F010000}"/>
    <cellStyle name="Hyperlink 2" xfId="347" xr:uid="{00000000-0005-0000-0000-000050010000}"/>
    <cellStyle name="Hyperlink 2 2" xfId="348" xr:uid="{00000000-0005-0000-0000-000051010000}"/>
    <cellStyle name="Hyperlink 3" xfId="349" xr:uid="{00000000-0005-0000-0000-000052010000}"/>
    <cellStyle name="Hyperlink 4" xfId="350" xr:uid="{00000000-0005-0000-0000-000053010000}"/>
    <cellStyle name="Hyperlink 5" xfId="351" xr:uid="{00000000-0005-0000-0000-000054010000}"/>
    <cellStyle name="Imported" xfId="352" xr:uid="{00000000-0005-0000-0000-000055010000}"/>
    <cellStyle name="Input 2" xfId="353" xr:uid="{00000000-0005-0000-0000-000056010000}"/>
    <cellStyle name="Input 2 2" xfId="354" xr:uid="{00000000-0005-0000-0000-000057010000}"/>
    <cellStyle name="Input 2 3" xfId="355" xr:uid="{00000000-0005-0000-0000-000058010000}"/>
    <cellStyle name="Input 2 4" xfId="356" xr:uid="{00000000-0005-0000-0000-000059010000}"/>
    <cellStyle name="Input 2 5" xfId="357" xr:uid="{00000000-0005-0000-0000-00005A010000}"/>
    <cellStyle name="Input 3" xfId="358" xr:uid="{00000000-0005-0000-0000-00005B010000}"/>
    <cellStyle name="Input 4" xfId="359" xr:uid="{00000000-0005-0000-0000-00005C010000}"/>
    <cellStyle name="LEAName" xfId="360" xr:uid="{00000000-0005-0000-0000-00005D010000}"/>
    <cellStyle name="LEAName 2" xfId="361" xr:uid="{00000000-0005-0000-0000-00005E010000}"/>
    <cellStyle name="LEAName 3" xfId="362" xr:uid="{00000000-0005-0000-0000-00005F010000}"/>
    <cellStyle name="LEANumber" xfId="363" xr:uid="{00000000-0005-0000-0000-000060010000}"/>
    <cellStyle name="LEANumber 2" xfId="364" xr:uid="{00000000-0005-0000-0000-000061010000}"/>
    <cellStyle name="LEANumber 3" xfId="365" xr:uid="{00000000-0005-0000-0000-000062010000}"/>
    <cellStyle name="Linked Cell 2" xfId="366" xr:uid="{00000000-0005-0000-0000-000063010000}"/>
    <cellStyle name="Linked Cell 2 2" xfId="367" xr:uid="{00000000-0005-0000-0000-000064010000}"/>
    <cellStyle name="Linked Cell 2 3" xfId="368" xr:uid="{00000000-0005-0000-0000-000065010000}"/>
    <cellStyle name="Linked Cell 3" xfId="369" xr:uid="{00000000-0005-0000-0000-000066010000}"/>
    <cellStyle name="Linked Cell 4" xfId="370" xr:uid="{00000000-0005-0000-0000-000067010000}"/>
    <cellStyle name="log projection" xfId="371" xr:uid="{00000000-0005-0000-0000-000068010000}"/>
    <cellStyle name="log projection 2" xfId="372" xr:uid="{00000000-0005-0000-0000-000069010000}"/>
    <cellStyle name="Neutral 2" xfId="373" xr:uid="{00000000-0005-0000-0000-00006A010000}"/>
    <cellStyle name="Neutral 2 2" xfId="374" xr:uid="{00000000-0005-0000-0000-00006B010000}"/>
    <cellStyle name="Neutral 2 3" xfId="375" xr:uid="{00000000-0005-0000-0000-00006C010000}"/>
    <cellStyle name="Neutral 3" xfId="376" xr:uid="{00000000-0005-0000-0000-00006D010000}"/>
    <cellStyle name="Neutral 4" xfId="377" xr:uid="{00000000-0005-0000-0000-00006E010000}"/>
    <cellStyle name="Normal" xfId="0" builtinId="0"/>
    <cellStyle name="Normal - Style1" xfId="378" xr:uid="{00000000-0005-0000-0000-000070010000}"/>
    <cellStyle name="Normal - Style2" xfId="379" xr:uid="{00000000-0005-0000-0000-000071010000}"/>
    <cellStyle name="Normal - Style3" xfId="380" xr:uid="{00000000-0005-0000-0000-000072010000}"/>
    <cellStyle name="Normal - Style4" xfId="381" xr:uid="{00000000-0005-0000-0000-000073010000}"/>
    <cellStyle name="Normal - Style5" xfId="382" xr:uid="{00000000-0005-0000-0000-000074010000}"/>
    <cellStyle name="Normal 10" xfId="383" xr:uid="{00000000-0005-0000-0000-000075010000}"/>
    <cellStyle name="Normal 11" xfId="384" xr:uid="{00000000-0005-0000-0000-000076010000}"/>
    <cellStyle name="Normal 11 2" xfId="385" xr:uid="{00000000-0005-0000-0000-000077010000}"/>
    <cellStyle name="Normal 12" xfId="386" xr:uid="{00000000-0005-0000-0000-000078010000}"/>
    <cellStyle name="Normal 13" xfId="387" xr:uid="{00000000-0005-0000-0000-000079010000}"/>
    <cellStyle name="Normal 14" xfId="388" xr:uid="{00000000-0005-0000-0000-00007A010000}"/>
    <cellStyle name="Normal 15" xfId="389" xr:uid="{00000000-0005-0000-0000-00007B010000}"/>
    <cellStyle name="Normal 16" xfId="390" xr:uid="{00000000-0005-0000-0000-00007C010000}"/>
    <cellStyle name="Normal 17" xfId="391" xr:uid="{00000000-0005-0000-0000-00007D010000}"/>
    <cellStyle name="Normal 18" xfId="392" xr:uid="{00000000-0005-0000-0000-00007E010000}"/>
    <cellStyle name="Normal 19" xfId="393" xr:uid="{00000000-0005-0000-0000-00007F010000}"/>
    <cellStyle name="Normal 2" xfId="7" xr:uid="{00000000-0005-0000-0000-000080010000}"/>
    <cellStyle name="Normal 2 10" xfId="394" xr:uid="{00000000-0005-0000-0000-000081010000}"/>
    <cellStyle name="Normal 2 2" xfId="395" xr:uid="{00000000-0005-0000-0000-000082010000}"/>
    <cellStyle name="Normal 2 2 2" xfId="396" xr:uid="{00000000-0005-0000-0000-000083010000}"/>
    <cellStyle name="Normal 2 2 2 2" xfId="397" xr:uid="{00000000-0005-0000-0000-000084010000}"/>
    <cellStyle name="Normal 2 2 2 3" xfId="398" xr:uid="{00000000-0005-0000-0000-000085010000}"/>
    <cellStyle name="Normal 2 2 3" xfId="399" xr:uid="{00000000-0005-0000-0000-000086010000}"/>
    <cellStyle name="Normal 2 2 4" xfId="400" xr:uid="{00000000-0005-0000-0000-000087010000}"/>
    <cellStyle name="Normal 2 2 5" xfId="401" xr:uid="{00000000-0005-0000-0000-000088010000}"/>
    <cellStyle name="Normal 2 2 6" xfId="402" xr:uid="{00000000-0005-0000-0000-000089010000}"/>
    <cellStyle name="Normal 2 2 7" xfId="403" xr:uid="{00000000-0005-0000-0000-00008A010000}"/>
    <cellStyle name="Normal 2 3" xfId="404" xr:uid="{00000000-0005-0000-0000-00008B010000}"/>
    <cellStyle name="Normal 2 3 2" xfId="405" xr:uid="{00000000-0005-0000-0000-00008C010000}"/>
    <cellStyle name="Normal 2 3 3" xfId="406" xr:uid="{00000000-0005-0000-0000-00008D010000}"/>
    <cellStyle name="Normal 2 3 4" xfId="407" xr:uid="{00000000-0005-0000-0000-00008E010000}"/>
    <cellStyle name="Normal 2 4" xfId="408" xr:uid="{00000000-0005-0000-0000-00008F010000}"/>
    <cellStyle name="Normal 2 4 2" xfId="409" xr:uid="{00000000-0005-0000-0000-000090010000}"/>
    <cellStyle name="Normal 2 4 3" xfId="410" xr:uid="{00000000-0005-0000-0000-000091010000}"/>
    <cellStyle name="Normal 2 4 4" xfId="411" xr:uid="{00000000-0005-0000-0000-000092010000}"/>
    <cellStyle name="Normal 2 5" xfId="412" xr:uid="{00000000-0005-0000-0000-000093010000}"/>
    <cellStyle name="Normal 2 5 2" xfId="413" xr:uid="{00000000-0005-0000-0000-000094010000}"/>
    <cellStyle name="Normal 2 6" xfId="414" xr:uid="{00000000-0005-0000-0000-000095010000}"/>
    <cellStyle name="Normal 2 7" xfId="415" xr:uid="{00000000-0005-0000-0000-000096010000}"/>
    <cellStyle name="Normal 2 8" xfId="416" xr:uid="{00000000-0005-0000-0000-000097010000}"/>
    <cellStyle name="Normal 2 9" xfId="417" xr:uid="{00000000-0005-0000-0000-000098010000}"/>
    <cellStyle name="Normal 2_Acads List" xfId="418" xr:uid="{00000000-0005-0000-0000-000099010000}"/>
    <cellStyle name="Normal 20" xfId="419" xr:uid="{00000000-0005-0000-0000-00009A010000}"/>
    <cellStyle name="Normal 21" xfId="420" xr:uid="{00000000-0005-0000-0000-00009B010000}"/>
    <cellStyle name="Normal 22" xfId="421" xr:uid="{00000000-0005-0000-0000-00009C010000}"/>
    <cellStyle name="Normal 23" xfId="422" xr:uid="{00000000-0005-0000-0000-00009D010000}"/>
    <cellStyle name="Normal 24" xfId="423" xr:uid="{00000000-0005-0000-0000-00009E010000}"/>
    <cellStyle name="Normal 25" xfId="424" xr:uid="{00000000-0005-0000-0000-00009F010000}"/>
    <cellStyle name="Normal 26" xfId="425" xr:uid="{00000000-0005-0000-0000-0000A0010000}"/>
    <cellStyle name="Normal 27" xfId="426" xr:uid="{00000000-0005-0000-0000-0000A1010000}"/>
    <cellStyle name="Normal 27 2" xfId="427" xr:uid="{00000000-0005-0000-0000-0000A2010000}"/>
    <cellStyle name="Normal 28" xfId="428" xr:uid="{00000000-0005-0000-0000-0000A3010000}"/>
    <cellStyle name="Normal 29" xfId="429" xr:uid="{00000000-0005-0000-0000-0000A4010000}"/>
    <cellStyle name="Normal 3" xfId="8" xr:uid="{00000000-0005-0000-0000-0000A5010000}"/>
    <cellStyle name="Normal 3 2" xfId="431" xr:uid="{00000000-0005-0000-0000-0000A6010000}"/>
    <cellStyle name="Normal 3 2 2" xfId="432" xr:uid="{00000000-0005-0000-0000-0000A7010000}"/>
    <cellStyle name="Normal 3 2 3" xfId="433" xr:uid="{00000000-0005-0000-0000-0000A8010000}"/>
    <cellStyle name="Normal 3 2 4" xfId="434" xr:uid="{00000000-0005-0000-0000-0000A9010000}"/>
    <cellStyle name="Normal 3 2 5" xfId="435" xr:uid="{00000000-0005-0000-0000-0000AA010000}"/>
    <cellStyle name="Normal 3 2 6" xfId="436" xr:uid="{00000000-0005-0000-0000-0000AB010000}"/>
    <cellStyle name="Normal 3 3" xfId="9" xr:uid="{00000000-0005-0000-0000-0000AC010000}"/>
    <cellStyle name="Normal 3 3 2" xfId="438" xr:uid="{00000000-0005-0000-0000-0000AD010000}"/>
    <cellStyle name="Normal 3 3 2 2" xfId="439" xr:uid="{00000000-0005-0000-0000-0000AE010000}"/>
    <cellStyle name="Normal 3 3 3" xfId="440" xr:uid="{00000000-0005-0000-0000-0000AF010000}"/>
    <cellStyle name="Normal 3 3 4" xfId="441" xr:uid="{00000000-0005-0000-0000-0000B0010000}"/>
    <cellStyle name="Normal 3 3 5" xfId="437" xr:uid="{00000000-0005-0000-0000-0000B1010000}"/>
    <cellStyle name="Normal 3 4" xfId="442" xr:uid="{00000000-0005-0000-0000-0000B2010000}"/>
    <cellStyle name="Normal 3 4 2" xfId="443" xr:uid="{00000000-0005-0000-0000-0000B3010000}"/>
    <cellStyle name="Normal 3 4 3" xfId="444" xr:uid="{00000000-0005-0000-0000-0000B4010000}"/>
    <cellStyle name="Normal 3 5" xfId="445" xr:uid="{00000000-0005-0000-0000-0000B5010000}"/>
    <cellStyle name="Normal 3 6" xfId="446" xr:uid="{00000000-0005-0000-0000-0000B6010000}"/>
    <cellStyle name="Normal 3 7" xfId="447" xr:uid="{00000000-0005-0000-0000-0000B7010000}"/>
    <cellStyle name="Normal 3 8" xfId="430" xr:uid="{00000000-0005-0000-0000-0000B8010000}"/>
    <cellStyle name="Normal 30" xfId="448" xr:uid="{00000000-0005-0000-0000-0000B9010000}"/>
    <cellStyle name="Normal 31" xfId="449" xr:uid="{00000000-0005-0000-0000-0000BA010000}"/>
    <cellStyle name="Normal 32" xfId="450" xr:uid="{00000000-0005-0000-0000-0000BB010000}"/>
    <cellStyle name="Normal 33" xfId="451" xr:uid="{00000000-0005-0000-0000-0000BC010000}"/>
    <cellStyle name="Normal 34" xfId="452" xr:uid="{00000000-0005-0000-0000-0000BD010000}"/>
    <cellStyle name="Normal 35" xfId="453" xr:uid="{00000000-0005-0000-0000-0000BE010000}"/>
    <cellStyle name="Normal 36" xfId="454" xr:uid="{00000000-0005-0000-0000-0000BF010000}"/>
    <cellStyle name="Normal 37" xfId="455" xr:uid="{00000000-0005-0000-0000-0000C0010000}"/>
    <cellStyle name="Normal 38" xfId="456" xr:uid="{00000000-0005-0000-0000-0000C1010000}"/>
    <cellStyle name="Normal 39" xfId="457" xr:uid="{00000000-0005-0000-0000-0000C2010000}"/>
    <cellStyle name="Normal 4" xfId="1" xr:uid="{00000000-0005-0000-0000-0000C3010000}"/>
    <cellStyle name="Normal 4 2" xfId="459" xr:uid="{00000000-0005-0000-0000-0000C4010000}"/>
    <cellStyle name="Normal 4 2 2" xfId="460" xr:uid="{00000000-0005-0000-0000-0000C5010000}"/>
    <cellStyle name="Normal 4 2 3" xfId="461" xr:uid="{00000000-0005-0000-0000-0000C6010000}"/>
    <cellStyle name="Normal 4 3" xfId="462" xr:uid="{00000000-0005-0000-0000-0000C7010000}"/>
    <cellStyle name="Normal 4 4" xfId="463" xr:uid="{00000000-0005-0000-0000-0000C8010000}"/>
    <cellStyle name="Normal 4 5" xfId="464" xr:uid="{00000000-0005-0000-0000-0000C9010000}"/>
    <cellStyle name="Normal 4 6" xfId="465" xr:uid="{00000000-0005-0000-0000-0000CA010000}"/>
    <cellStyle name="Normal 4 7" xfId="466" xr:uid="{00000000-0005-0000-0000-0000CB010000}"/>
    <cellStyle name="Normal 4 8" xfId="467" xr:uid="{00000000-0005-0000-0000-0000CC010000}"/>
    <cellStyle name="Normal 4 9" xfId="458" xr:uid="{00000000-0005-0000-0000-0000CD010000}"/>
    <cellStyle name="Normal 40" xfId="468" xr:uid="{00000000-0005-0000-0000-0000CE010000}"/>
    <cellStyle name="Normal 41" xfId="13" xr:uid="{00000000-0005-0000-0000-0000CF010000}"/>
    <cellStyle name="Normal 42" xfId="469" xr:uid="{00000000-0005-0000-0000-0000D0010000}"/>
    <cellStyle name="Normal 43" xfId="470" xr:uid="{00000000-0005-0000-0000-0000D1010000}"/>
    <cellStyle name="Normal 44" xfId="471" xr:uid="{00000000-0005-0000-0000-0000D2010000}"/>
    <cellStyle name="Normal 45" xfId="472" xr:uid="{00000000-0005-0000-0000-0000D3010000}"/>
    <cellStyle name="Normal 46" xfId="473" xr:uid="{00000000-0005-0000-0000-0000D4010000}"/>
    <cellStyle name="Normal 47" xfId="474" xr:uid="{00000000-0005-0000-0000-0000D5010000}"/>
    <cellStyle name="Normal 48" xfId="475" xr:uid="{00000000-0005-0000-0000-0000D6010000}"/>
    <cellStyle name="Normal 49" xfId="476" xr:uid="{00000000-0005-0000-0000-0000D7010000}"/>
    <cellStyle name="Normal 5" xfId="477" xr:uid="{00000000-0005-0000-0000-0000D8010000}"/>
    <cellStyle name="Normal 5 2" xfId="478" xr:uid="{00000000-0005-0000-0000-0000D9010000}"/>
    <cellStyle name="Normal 5 3" xfId="479" xr:uid="{00000000-0005-0000-0000-0000DA010000}"/>
    <cellStyle name="Normal 5 4" xfId="480" xr:uid="{00000000-0005-0000-0000-0000DB010000}"/>
    <cellStyle name="Normal 5 5" xfId="481" xr:uid="{00000000-0005-0000-0000-0000DC010000}"/>
    <cellStyle name="Normal 50" xfId="482" xr:uid="{00000000-0005-0000-0000-0000DD010000}"/>
    <cellStyle name="Normal 51" xfId="483" xr:uid="{00000000-0005-0000-0000-0000DE010000}"/>
    <cellStyle name="Normal 52" xfId="484" xr:uid="{00000000-0005-0000-0000-0000DF010000}"/>
    <cellStyle name="Normal 53" xfId="485" xr:uid="{00000000-0005-0000-0000-0000E0010000}"/>
    <cellStyle name="Normal 54" xfId="14" xr:uid="{00000000-0005-0000-0000-0000E1010000}"/>
    <cellStyle name="Normal 6" xfId="486" xr:uid="{00000000-0005-0000-0000-0000E2010000}"/>
    <cellStyle name="Normal 6 2" xfId="487" xr:uid="{00000000-0005-0000-0000-0000E3010000}"/>
    <cellStyle name="Normal 7" xfId="488" xr:uid="{00000000-0005-0000-0000-0000E4010000}"/>
    <cellStyle name="Normal 8" xfId="10" xr:uid="{00000000-0005-0000-0000-0000E5010000}"/>
    <cellStyle name="Normal 8 2" xfId="490" xr:uid="{00000000-0005-0000-0000-0000E6010000}"/>
    <cellStyle name="Normal 8 2 2" xfId="491" xr:uid="{00000000-0005-0000-0000-0000E7010000}"/>
    <cellStyle name="Normal 8 3" xfId="11" xr:uid="{00000000-0005-0000-0000-0000E8010000}"/>
    <cellStyle name="Normal 8 3 2" xfId="493" xr:uid="{00000000-0005-0000-0000-0000E9010000}"/>
    <cellStyle name="Normal 8 3 3" xfId="492" xr:uid="{00000000-0005-0000-0000-0000EA010000}"/>
    <cellStyle name="Normal 8 4" xfId="489" xr:uid="{00000000-0005-0000-0000-0000EB010000}"/>
    <cellStyle name="Normal 9" xfId="494" xr:uid="{00000000-0005-0000-0000-0000EC010000}"/>
    <cellStyle name="Note 2" xfId="495" xr:uid="{00000000-0005-0000-0000-0000ED010000}"/>
    <cellStyle name="Note 2 2" xfId="496" xr:uid="{00000000-0005-0000-0000-0000EE010000}"/>
    <cellStyle name="Note 2 3" xfId="497" xr:uid="{00000000-0005-0000-0000-0000EF010000}"/>
    <cellStyle name="Note 2 4" xfId="498" xr:uid="{00000000-0005-0000-0000-0000F0010000}"/>
    <cellStyle name="Note 3" xfId="499" xr:uid="{00000000-0005-0000-0000-0000F1010000}"/>
    <cellStyle name="Note 4" xfId="500" xr:uid="{00000000-0005-0000-0000-0000F2010000}"/>
    <cellStyle name="Number" xfId="501" xr:uid="{00000000-0005-0000-0000-0000F3010000}"/>
    <cellStyle name="Number 2" xfId="502" xr:uid="{00000000-0005-0000-0000-0000F4010000}"/>
    <cellStyle name="Number 3" xfId="503" xr:uid="{00000000-0005-0000-0000-0000F5010000}"/>
    <cellStyle name="Output 2" xfId="504" xr:uid="{00000000-0005-0000-0000-0000F6010000}"/>
    <cellStyle name="Output 2 2" xfId="505" xr:uid="{00000000-0005-0000-0000-0000F7010000}"/>
    <cellStyle name="Output 2 3" xfId="506" xr:uid="{00000000-0005-0000-0000-0000F8010000}"/>
    <cellStyle name="Output 2 4" xfId="507" xr:uid="{00000000-0005-0000-0000-0000F9010000}"/>
    <cellStyle name="Output 2 5" xfId="508" xr:uid="{00000000-0005-0000-0000-0000FA010000}"/>
    <cellStyle name="Output 3" xfId="509" xr:uid="{00000000-0005-0000-0000-0000FB010000}"/>
    <cellStyle name="Output 4" xfId="510" xr:uid="{00000000-0005-0000-0000-0000FC010000}"/>
    <cellStyle name="Percent 2" xfId="12" xr:uid="{00000000-0005-0000-0000-0000FD010000}"/>
    <cellStyle name="Percent 2 2" xfId="512" xr:uid="{00000000-0005-0000-0000-0000FE010000}"/>
    <cellStyle name="Percent 2 2 2" xfId="513" xr:uid="{00000000-0005-0000-0000-0000FF010000}"/>
    <cellStyle name="Percent 2 2 2 2" xfId="514" xr:uid="{00000000-0005-0000-0000-000000020000}"/>
    <cellStyle name="Percent 2 2 2 3" xfId="515" xr:uid="{00000000-0005-0000-0000-000001020000}"/>
    <cellStyle name="Percent 2 2 3" xfId="516" xr:uid="{00000000-0005-0000-0000-000002020000}"/>
    <cellStyle name="Percent 2 2 4" xfId="517" xr:uid="{00000000-0005-0000-0000-000003020000}"/>
    <cellStyle name="Percent 2 2 5" xfId="518" xr:uid="{00000000-0005-0000-0000-000004020000}"/>
    <cellStyle name="Percent 2 2 6" xfId="519" xr:uid="{00000000-0005-0000-0000-000005020000}"/>
    <cellStyle name="Percent 2 3" xfId="520" xr:uid="{00000000-0005-0000-0000-000006020000}"/>
    <cellStyle name="Percent 2 3 2" xfId="521" xr:uid="{00000000-0005-0000-0000-000007020000}"/>
    <cellStyle name="Percent 2 4" xfId="522" xr:uid="{00000000-0005-0000-0000-000008020000}"/>
    <cellStyle name="Percent 2 5" xfId="523" xr:uid="{00000000-0005-0000-0000-000009020000}"/>
    <cellStyle name="Percent 2 6" xfId="524" xr:uid="{00000000-0005-0000-0000-00000A020000}"/>
    <cellStyle name="Percent 2 7" xfId="525" xr:uid="{00000000-0005-0000-0000-00000B020000}"/>
    <cellStyle name="Percent 2 8" xfId="511" xr:uid="{00000000-0005-0000-0000-00000C020000}"/>
    <cellStyle name="Percent 3" xfId="3" xr:uid="{00000000-0005-0000-0000-00000D020000}"/>
    <cellStyle name="Percent 3 2" xfId="527" xr:uid="{00000000-0005-0000-0000-00000E020000}"/>
    <cellStyle name="Percent 3 3" xfId="528" xr:uid="{00000000-0005-0000-0000-00000F020000}"/>
    <cellStyle name="Percent 3 4" xfId="529" xr:uid="{00000000-0005-0000-0000-000010020000}"/>
    <cellStyle name="Percent 3 5" xfId="530" xr:uid="{00000000-0005-0000-0000-000011020000}"/>
    <cellStyle name="Percent 3 6" xfId="531" xr:uid="{00000000-0005-0000-0000-000012020000}"/>
    <cellStyle name="Percent 3 7" xfId="526" xr:uid="{00000000-0005-0000-0000-000013020000}"/>
    <cellStyle name="Percent 4" xfId="532" xr:uid="{00000000-0005-0000-0000-000014020000}"/>
    <cellStyle name="Percent 4 2" xfId="533" xr:uid="{00000000-0005-0000-0000-000015020000}"/>
    <cellStyle name="Percent 4 3" xfId="534" xr:uid="{00000000-0005-0000-0000-000016020000}"/>
    <cellStyle name="Percent 4 4" xfId="535" xr:uid="{00000000-0005-0000-0000-000017020000}"/>
    <cellStyle name="Percent 4 5" xfId="536" xr:uid="{00000000-0005-0000-0000-000018020000}"/>
    <cellStyle name="Percent 5" xfId="537" xr:uid="{00000000-0005-0000-0000-000019020000}"/>
    <cellStyle name="Percent 5 2" xfId="538" xr:uid="{00000000-0005-0000-0000-00001A020000}"/>
    <cellStyle name="Percent 5 3" xfId="539" xr:uid="{00000000-0005-0000-0000-00001B020000}"/>
    <cellStyle name="Percent 5 4" xfId="540" xr:uid="{00000000-0005-0000-0000-00001C020000}"/>
    <cellStyle name="Percent 6" xfId="541" xr:uid="{00000000-0005-0000-0000-00001D020000}"/>
    <cellStyle name="Percent 6 2" xfId="542" xr:uid="{00000000-0005-0000-0000-00001E020000}"/>
    <cellStyle name="Percent 7" xfId="543" xr:uid="{00000000-0005-0000-0000-00001F020000}"/>
    <cellStyle name="provisional PN158/97" xfId="544" xr:uid="{00000000-0005-0000-0000-000020020000}"/>
    <cellStyle name="Style 1" xfId="545" xr:uid="{00000000-0005-0000-0000-000021020000}"/>
    <cellStyle name="Style 1 2" xfId="546" xr:uid="{00000000-0005-0000-0000-000022020000}"/>
    <cellStyle name="Style 1 3" xfId="547" xr:uid="{00000000-0005-0000-0000-000023020000}"/>
    <cellStyle name="sub" xfId="548" xr:uid="{00000000-0005-0000-0000-000024020000}"/>
    <cellStyle name="sub 2" xfId="549" xr:uid="{00000000-0005-0000-0000-000025020000}"/>
    <cellStyle name="sub 3" xfId="550" xr:uid="{00000000-0005-0000-0000-000026020000}"/>
    <cellStyle name="table imported" xfId="551" xr:uid="{00000000-0005-0000-0000-000027020000}"/>
    <cellStyle name="table imported 2" xfId="552" xr:uid="{00000000-0005-0000-0000-000028020000}"/>
    <cellStyle name="table imported 3" xfId="553" xr:uid="{00000000-0005-0000-0000-000029020000}"/>
    <cellStyle name="table sum" xfId="554" xr:uid="{00000000-0005-0000-0000-00002A020000}"/>
    <cellStyle name="table sum 2" xfId="555" xr:uid="{00000000-0005-0000-0000-00002B020000}"/>
    <cellStyle name="table sum 3" xfId="556" xr:uid="{00000000-0005-0000-0000-00002C020000}"/>
    <cellStyle name="table values" xfId="557" xr:uid="{00000000-0005-0000-0000-00002D020000}"/>
    <cellStyle name="table values 2" xfId="558" xr:uid="{00000000-0005-0000-0000-00002E020000}"/>
    <cellStyle name="table values 3" xfId="559" xr:uid="{00000000-0005-0000-0000-00002F020000}"/>
    <cellStyle name="Title 2" xfId="560" xr:uid="{00000000-0005-0000-0000-000030020000}"/>
    <cellStyle name="Title 2 2" xfId="561" xr:uid="{00000000-0005-0000-0000-000031020000}"/>
    <cellStyle name="Title 2 3" xfId="562" xr:uid="{00000000-0005-0000-0000-000032020000}"/>
    <cellStyle name="Title 3" xfId="563" xr:uid="{00000000-0005-0000-0000-000033020000}"/>
    <cellStyle name="Total 2" xfId="564" xr:uid="{00000000-0005-0000-0000-000034020000}"/>
    <cellStyle name="Total 2 2" xfId="565" xr:uid="{00000000-0005-0000-0000-000035020000}"/>
    <cellStyle name="Total 2 3" xfId="566" xr:uid="{00000000-0005-0000-0000-000036020000}"/>
    <cellStyle name="Total 2 4" xfId="567" xr:uid="{00000000-0005-0000-0000-000037020000}"/>
    <cellStyle name="Total 2 5" xfId="568" xr:uid="{00000000-0005-0000-0000-000038020000}"/>
    <cellStyle name="Total 3" xfId="569" xr:uid="{00000000-0005-0000-0000-000039020000}"/>
    <cellStyle name="Total 4" xfId="570" xr:uid="{00000000-0005-0000-0000-00003A020000}"/>
    <cellStyle name="Tracking" xfId="571" xr:uid="{00000000-0005-0000-0000-00003B020000}"/>
    <cellStyle name="u5shares" xfId="572" xr:uid="{00000000-0005-0000-0000-00003C020000}"/>
    <cellStyle name="Variable assumptions" xfId="573" xr:uid="{00000000-0005-0000-0000-00003D020000}"/>
    <cellStyle name="Warning Text 2" xfId="574" xr:uid="{00000000-0005-0000-0000-00003E020000}"/>
    <cellStyle name="Warning Text 2 2" xfId="575" xr:uid="{00000000-0005-0000-0000-00003F020000}"/>
    <cellStyle name="Warning Text 2 3" xfId="576" xr:uid="{00000000-0005-0000-0000-000040020000}"/>
    <cellStyle name="Warning Text 3" xfId="577" xr:uid="{00000000-0005-0000-0000-000041020000}"/>
    <cellStyle name="Warning Text 4" xfId="578" xr:uid="{00000000-0005-0000-0000-000042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8"/>
  <sheetViews>
    <sheetView tabSelected="1" zoomScaleNormal="100" workbookViewId="0">
      <pane ySplit="4" topLeftCell="A17" activePane="bottomLeft" state="frozen"/>
      <selection pane="bottomLeft" activeCell="N2" sqref="N2"/>
    </sheetView>
  </sheetViews>
  <sheetFormatPr defaultRowHeight="15"/>
  <cols>
    <col min="1" max="1" width="46.7109375" style="1" bestFit="1" customWidth="1"/>
    <col min="2" max="2" width="20.28515625" style="1" bestFit="1" customWidth="1"/>
    <col min="3" max="4" width="22.140625" style="16" customWidth="1"/>
    <col min="5" max="5" width="18.42578125" style="16" customWidth="1"/>
    <col min="6" max="6" width="17.85546875" style="1" customWidth="1"/>
    <col min="7" max="7" width="11.42578125" style="1" customWidth="1"/>
    <col min="8" max="8" width="25.28515625" style="15" customWidth="1"/>
    <col min="9" max="9" width="24.5703125" style="16" customWidth="1"/>
    <col min="10" max="10" width="17.5703125" style="17" bestFit="1" customWidth="1"/>
    <col min="11" max="11" width="14.42578125" style="2" customWidth="1"/>
    <col min="12" max="13" width="19.42578125" style="1" customWidth="1"/>
    <col min="14" max="14" width="19.140625" style="1" customWidth="1"/>
    <col min="15" max="15" width="61.42578125" style="1" bestFit="1" customWidth="1"/>
    <col min="16" max="252" width="9.140625" style="1"/>
    <col min="253" max="253" width="31" style="1" bestFit="1" customWidth="1"/>
    <col min="254" max="254" width="15" style="1" customWidth="1"/>
    <col min="255" max="255" width="51.28515625" style="1" bestFit="1" customWidth="1"/>
    <col min="256" max="256" width="15.85546875" style="1" bestFit="1" customWidth="1"/>
    <col min="257" max="257" width="19.7109375" style="1" customWidth="1"/>
    <col min="258" max="258" width="15.28515625" style="1" customWidth="1"/>
    <col min="259" max="262" width="0" style="1" hidden="1" customWidth="1"/>
    <col min="263" max="263" width="12" style="1" bestFit="1" customWidth="1"/>
    <col min="264" max="264" width="16.85546875" style="1" customWidth="1"/>
    <col min="265" max="265" width="13.42578125" style="1" bestFit="1" customWidth="1"/>
    <col min="266" max="266" width="15.42578125" style="1" customWidth="1"/>
    <col min="267" max="267" width="10.7109375" style="1" bestFit="1" customWidth="1"/>
    <col min="268" max="268" width="12.28515625" style="1" bestFit="1" customWidth="1"/>
    <col min="269" max="508" width="9.140625" style="1"/>
    <col min="509" max="509" width="31" style="1" bestFit="1" customWidth="1"/>
    <col min="510" max="510" width="15" style="1" customWidth="1"/>
    <col min="511" max="511" width="51.28515625" style="1" bestFit="1" customWidth="1"/>
    <col min="512" max="512" width="15.85546875" style="1" bestFit="1" customWidth="1"/>
    <col min="513" max="513" width="19.7109375" style="1" customWidth="1"/>
    <col min="514" max="514" width="15.28515625" style="1" customWidth="1"/>
    <col min="515" max="518" width="0" style="1" hidden="1" customWidth="1"/>
    <col min="519" max="519" width="12" style="1" bestFit="1" customWidth="1"/>
    <col min="520" max="520" width="16.85546875" style="1" customWidth="1"/>
    <col min="521" max="521" width="13.42578125" style="1" bestFit="1" customWidth="1"/>
    <col min="522" max="522" width="15.42578125" style="1" customWidth="1"/>
    <col min="523" max="523" width="10.7109375" style="1" bestFit="1" customWidth="1"/>
    <col min="524" max="524" width="12.28515625" style="1" bestFit="1" customWidth="1"/>
    <col min="525" max="764" width="9.140625" style="1"/>
    <col min="765" max="765" width="31" style="1" bestFit="1" customWidth="1"/>
    <col min="766" max="766" width="15" style="1" customWidth="1"/>
    <col min="767" max="767" width="51.28515625" style="1" bestFit="1" customWidth="1"/>
    <col min="768" max="768" width="15.85546875" style="1" bestFit="1" customWidth="1"/>
    <col min="769" max="769" width="19.7109375" style="1" customWidth="1"/>
    <col min="770" max="770" width="15.28515625" style="1" customWidth="1"/>
    <col min="771" max="774" width="0" style="1" hidden="1" customWidth="1"/>
    <col min="775" max="775" width="12" style="1" bestFit="1" customWidth="1"/>
    <col min="776" max="776" width="16.85546875" style="1" customWidth="1"/>
    <col min="777" max="777" width="13.42578125" style="1" bestFit="1" customWidth="1"/>
    <col min="778" max="778" width="15.42578125" style="1" customWidth="1"/>
    <col min="779" max="779" width="10.7109375" style="1" bestFit="1" customWidth="1"/>
    <col min="780" max="780" width="12.28515625" style="1" bestFit="1" customWidth="1"/>
    <col min="781" max="1020" width="9.140625" style="1"/>
    <col min="1021" max="1021" width="31" style="1" bestFit="1" customWidth="1"/>
    <col min="1022" max="1022" width="15" style="1" customWidth="1"/>
    <col min="1023" max="1023" width="51.28515625" style="1" bestFit="1" customWidth="1"/>
    <col min="1024" max="1024" width="15.85546875" style="1" bestFit="1" customWidth="1"/>
    <col min="1025" max="1025" width="19.7109375" style="1" customWidth="1"/>
    <col min="1026" max="1026" width="15.28515625" style="1" customWidth="1"/>
    <col min="1027" max="1030" width="0" style="1" hidden="1" customWidth="1"/>
    <col min="1031" max="1031" width="12" style="1" bestFit="1" customWidth="1"/>
    <col min="1032" max="1032" width="16.85546875" style="1" customWidth="1"/>
    <col min="1033" max="1033" width="13.42578125" style="1" bestFit="1" customWidth="1"/>
    <col min="1034" max="1034" width="15.42578125" style="1" customWidth="1"/>
    <col min="1035" max="1035" width="10.7109375" style="1" bestFit="1" customWidth="1"/>
    <col min="1036" max="1036" width="12.28515625" style="1" bestFit="1" customWidth="1"/>
    <col min="1037" max="1276" width="9.140625" style="1"/>
    <col min="1277" max="1277" width="31" style="1" bestFit="1" customWidth="1"/>
    <col min="1278" max="1278" width="15" style="1" customWidth="1"/>
    <col min="1279" max="1279" width="51.28515625" style="1" bestFit="1" customWidth="1"/>
    <col min="1280" max="1280" width="15.85546875" style="1" bestFit="1" customWidth="1"/>
    <col min="1281" max="1281" width="19.7109375" style="1" customWidth="1"/>
    <col min="1282" max="1282" width="15.28515625" style="1" customWidth="1"/>
    <col min="1283" max="1286" width="0" style="1" hidden="1" customWidth="1"/>
    <col min="1287" max="1287" width="12" style="1" bestFit="1" customWidth="1"/>
    <col min="1288" max="1288" width="16.85546875" style="1" customWidth="1"/>
    <col min="1289" max="1289" width="13.42578125" style="1" bestFit="1" customWidth="1"/>
    <col min="1290" max="1290" width="15.42578125" style="1" customWidth="1"/>
    <col min="1291" max="1291" width="10.7109375" style="1" bestFit="1" customWidth="1"/>
    <col min="1292" max="1292" width="12.28515625" style="1" bestFit="1" customWidth="1"/>
    <col min="1293" max="1532" width="9.140625" style="1"/>
    <col min="1533" max="1533" width="31" style="1" bestFit="1" customWidth="1"/>
    <col min="1534" max="1534" width="15" style="1" customWidth="1"/>
    <col min="1535" max="1535" width="51.28515625" style="1" bestFit="1" customWidth="1"/>
    <col min="1536" max="1536" width="15.85546875" style="1" bestFit="1" customWidth="1"/>
    <col min="1537" max="1537" width="19.7109375" style="1" customWidth="1"/>
    <col min="1538" max="1538" width="15.28515625" style="1" customWidth="1"/>
    <col min="1539" max="1542" width="0" style="1" hidden="1" customWidth="1"/>
    <col min="1543" max="1543" width="12" style="1" bestFit="1" customWidth="1"/>
    <col min="1544" max="1544" width="16.85546875" style="1" customWidth="1"/>
    <col min="1545" max="1545" width="13.42578125" style="1" bestFit="1" customWidth="1"/>
    <col min="1546" max="1546" width="15.42578125" style="1" customWidth="1"/>
    <col min="1547" max="1547" width="10.7109375" style="1" bestFit="1" customWidth="1"/>
    <col min="1548" max="1548" width="12.28515625" style="1" bestFit="1" customWidth="1"/>
    <col min="1549" max="1788" width="9.140625" style="1"/>
    <col min="1789" max="1789" width="31" style="1" bestFit="1" customWidth="1"/>
    <col min="1790" max="1790" width="15" style="1" customWidth="1"/>
    <col min="1791" max="1791" width="51.28515625" style="1" bestFit="1" customWidth="1"/>
    <col min="1792" max="1792" width="15.85546875" style="1" bestFit="1" customWidth="1"/>
    <col min="1793" max="1793" width="19.7109375" style="1" customWidth="1"/>
    <col min="1794" max="1794" width="15.28515625" style="1" customWidth="1"/>
    <col min="1795" max="1798" width="0" style="1" hidden="1" customWidth="1"/>
    <col min="1799" max="1799" width="12" style="1" bestFit="1" customWidth="1"/>
    <col min="1800" max="1800" width="16.85546875" style="1" customWidth="1"/>
    <col min="1801" max="1801" width="13.42578125" style="1" bestFit="1" customWidth="1"/>
    <col min="1802" max="1802" width="15.42578125" style="1" customWidth="1"/>
    <col min="1803" max="1803" width="10.7109375" style="1" bestFit="1" customWidth="1"/>
    <col min="1804" max="1804" width="12.28515625" style="1" bestFit="1" customWidth="1"/>
    <col min="1805" max="2044" width="9.140625" style="1"/>
    <col min="2045" max="2045" width="31" style="1" bestFit="1" customWidth="1"/>
    <col min="2046" max="2046" width="15" style="1" customWidth="1"/>
    <col min="2047" max="2047" width="51.28515625" style="1" bestFit="1" customWidth="1"/>
    <col min="2048" max="2048" width="15.85546875" style="1" bestFit="1" customWidth="1"/>
    <col min="2049" max="2049" width="19.7109375" style="1" customWidth="1"/>
    <col min="2050" max="2050" width="15.28515625" style="1" customWidth="1"/>
    <col min="2051" max="2054" width="0" style="1" hidden="1" customWidth="1"/>
    <col min="2055" max="2055" width="12" style="1" bestFit="1" customWidth="1"/>
    <col min="2056" max="2056" width="16.85546875" style="1" customWidth="1"/>
    <col min="2057" max="2057" width="13.42578125" style="1" bestFit="1" customWidth="1"/>
    <col min="2058" max="2058" width="15.42578125" style="1" customWidth="1"/>
    <col min="2059" max="2059" width="10.7109375" style="1" bestFit="1" customWidth="1"/>
    <col min="2060" max="2060" width="12.28515625" style="1" bestFit="1" customWidth="1"/>
    <col min="2061" max="2300" width="9.140625" style="1"/>
    <col min="2301" max="2301" width="31" style="1" bestFit="1" customWidth="1"/>
    <col min="2302" max="2302" width="15" style="1" customWidth="1"/>
    <col min="2303" max="2303" width="51.28515625" style="1" bestFit="1" customWidth="1"/>
    <col min="2304" max="2304" width="15.85546875" style="1" bestFit="1" customWidth="1"/>
    <col min="2305" max="2305" width="19.7109375" style="1" customWidth="1"/>
    <col min="2306" max="2306" width="15.28515625" style="1" customWidth="1"/>
    <col min="2307" max="2310" width="0" style="1" hidden="1" customWidth="1"/>
    <col min="2311" max="2311" width="12" style="1" bestFit="1" customWidth="1"/>
    <col min="2312" max="2312" width="16.85546875" style="1" customWidth="1"/>
    <col min="2313" max="2313" width="13.42578125" style="1" bestFit="1" customWidth="1"/>
    <col min="2314" max="2314" width="15.42578125" style="1" customWidth="1"/>
    <col min="2315" max="2315" width="10.7109375" style="1" bestFit="1" customWidth="1"/>
    <col min="2316" max="2316" width="12.28515625" style="1" bestFit="1" customWidth="1"/>
    <col min="2317" max="2556" width="9.140625" style="1"/>
    <col min="2557" max="2557" width="31" style="1" bestFit="1" customWidth="1"/>
    <col min="2558" max="2558" width="15" style="1" customWidth="1"/>
    <col min="2559" max="2559" width="51.28515625" style="1" bestFit="1" customWidth="1"/>
    <col min="2560" max="2560" width="15.85546875" style="1" bestFit="1" customWidth="1"/>
    <col min="2561" max="2561" width="19.7109375" style="1" customWidth="1"/>
    <col min="2562" max="2562" width="15.28515625" style="1" customWidth="1"/>
    <col min="2563" max="2566" width="0" style="1" hidden="1" customWidth="1"/>
    <col min="2567" max="2567" width="12" style="1" bestFit="1" customWidth="1"/>
    <col min="2568" max="2568" width="16.85546875" style="1" customWidth="1"/>
    <col min="2569" max="2569" width="13.42578125" style="1" bestFit="1" customWidth="1"/>
    <col min="2570" max="2570" width="15.42578125" style="1" customWidth="1"/>
    <col min="2571" max="2571" width="10.7109375" style="1" bestFit="1" customWidth="1"/>
    <col min="2572" max="2572" width="12.28515625" style="1" bestFit="1" customWidth="1"/>
    <col min="2573" max="2812" width="9.140625" style="1"/>
    <col min="2813" max="2813" width="31" style="1" bestFit="1" customWidth="1"/>
    <col min="2814" max="2814" width="15" style="1" customWidth="1"/>
    <col min="2815" max="2815" width="51.28515625" style="1" bestFit="1" customWidth="1"/>
    <col min="2816" max="2816" width="15.85546875" style="1" bestFit="1" customWidth="1"/>
    <col min="2817" max="2817" width="19.7109375" style="1" customWidth="1"/>
    <col min="2818" max="2818" width="15.28515625" style="1" customWidth="1"/>
    <col min="2819" max="2822" width="0" style="1" hidden="1" customWidth="1"/>
    <col min="2823" max="2823" width="12" style="1" bestFit="1" customWidth="1"/>
    <col min="2824" max="2824" width="16.85546875" style="1" customWidth="1"/>
    <col min="2825" max="2825" width="13.42578125" style="1" bestFit="1" customWidth="1"/>
    <col min="2826" max="2826" width="15.42578125" style="1" customWidth="1"/>
    <col min="2827" max="2827" width="10.7109375" style="1" bestFit="1" customWidth="1"/>
    <col min="2828" max="2828" width="12.28515625" style="1" bestFit="1" customWidth="1"/>
    <col min="2829" max="3068" width="9.140625" style="1"/>
    <col min="3069" max="3069" width="31" style="1" bestFit="1" customWidth="1"/>
    <col min="3070" max="3070" width="15" style="1" customWidth="1"/>
    <col min="3071" max="3071" width="51.28515625" style="1" bestFit="1" customWidth="1"/>
    <col min="3072" max="3072" width="15.85546875" style="1" bestFit="1" customWidth="1"/>
    <col min="3073" max="3073" width="19.7109375" style="1" customWidth="1"/>
    <col min="3074" max="3074" width="15.28515625" style="1" customWidth="1"/>
    <col min="3075" max="3078" width="0" style="1" hidden="1" customWidth="1"/>
    <col min="3079" max="3079" width="12" style="1" bestFit="1" customWidth="1"/>
    <col min="3080" max="3080" width="16.85546875" style="1" customWidth="1"/>
    <col min="3081" max="3081" width="13.42578125" style="1" bestFit="1" customWidth="1"/>
    <col min="3082" max="3082" width="15.42578125" style="1" customWidth="1"/>
    <col min="3083" max="3083" width="10.7109375" style="1" bestFit="1" customWidth="1"/>
    <col min="3084" max="3084" width="12.28515625" style="1" bestFit="1" customWidth="1"/>
    <col min="3085" max="3324" width="9.140625" style="1"/>
    <col min="3325" max="3325" width="31" style="1" bestFit="1" customWidth="1"/>
    <col min="3326" max="3326" width="15" style="1" customWidth="1"/>
    <col min="3327" max="3327" width="51.28515625" style="1" bestFit="1" customWidth="1"/>
    <col min="3328" max="3328" width="15.85546875" style="1" bestFit="1" customWidth="1"/>
    <col min="3329" max="3329" width="19.7109375" style="1" customWidth="1"/>
    <col min="3330" max="3330" width="15.28515625" style="1" customWidth="1"/>
    <col min="3331" max="3334" width="0" style="1" hidden="1" customWidth="1"/>
    <col min="3335" max="3335" width="12" style="1" bestFit="1" customWidth="1"/>
    <col min="3336" max="3336" width="16.85546875" style="1" customWidth="1"/>
    <col min="3337" max="3337" width="13.42578125" style="1" bestFit="1" customWidth="1"/>
    <col min="3338" max="3338" width="15.42578125" style="1" customWidth="1"/>
    <col min="3339" max="3339" width="10.7109375" style="1" bestFit="1" customWidth="1"/>
    <col min="3340" max="3340" width="12.28515625" style="1" bestFit="1" customWidth="1"/>
    <col min="3341" max="3580" width="9.140625" style="1"/>
    <col min="3581" max="3581" width="31" style="1" bestFit="1" customWidth="1"/>
    <col min="3582" max="3582" width="15" style="1" customWidth="1"/>
    <col min="3583" max="3583" width="51.28515625" style="1" bestFit="1" customWidth="1"/>
    <col min="3584" max="3584" width="15.85546875" style="1" bestFit="1" customWidth="1"/>
    <col min="3585" max="3585" width="19.7109375" style="1" customWidth="1"/>
    <col min="3586" max="3586" width="15.28515625" style="1" customWidth="1"/>
    <col min="3587" max="3590" width="0" style="1" hidden="1" customWidth="1"/>
    <col min="3591" max="3591" width="12" style="1" bestFit="1" customWidth="1"/>
    <col min="3592" max="3592" width="16.85546875" style="1" customWidth="1"/>
    <col min="3593" max="3593" width="13.42578125" style="1" bestFit="1" customWidth="1"/>
    <col min="3594" max="3594" width="15.42578125" style="1" customWidth="1"/>
    <col min="3595" max="3595" width="10.7109375" style="1" bestFit="1" customWidth="1"/>
    <col min="3596" max="3596" width="12.28515625" style="1" bestFit="1" customWidth="1"/>
    <col min="3597" max="3836" width="9.140625" style="1"/>
    <col min="3837" max="3837" width="31" style="1" bestFit="1" customWidth="1"/>
    <col min="3838" max="3838" width="15" style="1" customWidth="1"/>
    <col min="3839" max="3839" width="51.28515625" style="1" bestFit="1" customWidth="1"/>
    <col min="3840" max="3840" width="15.85546875" style="1" bestFit="1" customWidth="1"/>
    <col min="3841" max="3841" width="19.7109375" style="1" customWidth="1"/>
    <col min="3842" max="3842" width="15.28515625" style="1" customWidth="1"/>
    <col min="3843" max="3846" width="0" style="1" hidden="1" customWidth="1"/>
    <col min="3847" max="3847" width="12" style="1" bestFit="1" customWidth="1"/>
    <col min="3848" max="3848" width="16.85546875" style="1" customWidth="1"/>
    <col min="3849" max="3849" width="13.42578125" style="1" bestFit="1" customWidth="1"/>
    <col min="3850" max="3850" width="15.42578125" style="1" customWidth="1"/>
    <col min="3851" max="3851" width="10.7109375" style="1" bestFit="1" customWidth="1"/>
    <col min="3852" max="3852" width="12.28515625" style="1" bestFit="1" customWidth="1"/>
    <col min="3853" max="4092" width="9.140625" style="1"/>
    <col min="4093" max="4093" width="31" style="1" bestFit="1" customWidth="1"/>
    <col min="4094" max="4094" width="15" style="1" customWidth="1"/>
    <col min="4095" max="4095" width="51.28515625" style="1" bestFit="1" customWidth="1"/>
    <col min="4096" max="4096" width="15.85546875" style="1" bestFit="1" customWidth="1"/>
    <col min="4097" max="4097" width="19.7109375" style="1" customWidth="1"/>
    <col min="4098" max="4098" width="15.28515625" style="1" customWidth="1"/>
    <col min="4099" max="4102" width="0" style="1" hidden="1" customWidth="1"/>
    <col min="4103" max="4103" width="12" style="1" bestFit="1" customWidth="1"/>
    <col min="4104" max="4104" width="16.85546875" style="1" customWidth="1"/>
    <col min="4105" max="4105" width="13.42578125" style="1" bestFit="1" customWidth="1"/>
    <col min="4106" max="4106" width="15.42578125" style="1" customWidth="1"/>
    <col min="4107" max="4107" width="10.7109375" style="1" bestFit="1" customWidth="1"/>
    <col min="4108" max="4108" width="12.28515625" style="1" bestFit="1" customWidth="1"/>
    <col min="4109" max="4348" width="9.140625" style="1"/>
    <col min="4349" max="4349" width="31" style="1" bestFit="1" customWidth="1"/>
    <col min="4350" max="4350" width="15" style="1" customWidth="1"/>
    <col min="4351" max="4351" width="51.28515625" style="1" bestFit="1" customWidth="1"/>
    <col min="4352" max="4352" width="15.85546875" style="1" bestFit="1" customWidth="1"/>
    <col min="4353" max="4353" width="19.7109375" style="1" customWidth="1"/>
    <col min="4354" max="4354" width="15.28515625" style="1" customWidth="1"/>
    <col min="4355" max="4358" width="0" style="1" hidden="1" customWidth="1"/>
    <col min="4359" max="4359" width="12" style="1" bestFit="1" customWidth="1"/>
    <col min="4360" max="4360" width="16.85546875" style="1" customWidth="1"/>
    <col min="4361" max="4361" width="13.42578125" style="1" bestFit="1" customWidth="1"/>
    <col min="4362" max="4362" width="15.42578125" style="1" customWidth="1"/>
    <col min="4363" max="4363" width="10.7109375" style="1" bestFit="1" customWidth="1"/>
    <col min="4364" max="4364" width="12.28515625" style="1" bestFit="1" customWidth="1"/>
    <col min="4365" max="4604" width="9.140625" style="1"/>
    <col min="4605" max="4605" width="31" style="1" bestFit="1" customWidth="1"/>
    <col min="4606" max="4606" width="15" style="1" customWidth="1"/>
    <col min="4607" max="4607" width="51.28515625" style="1" bestFit="1" customWidth="1"/>
    <col min="4608" max="4608" width="15.85546875" style="1" bestFit="1" customWidth="1"/>
    <col min="4609" max="4609" width="19.7109375" style="1" customWidth="1"/>
    <col min="4610" max="4610" width="15.28515625" style="1" customWidth="1"/>
    <col min="4611" max="4614" width="0" style="1" hidden="1" customWidth="1"/>
    <col min="4615" max="4615" width="12" style="1" bestFit="1" customWidth="1"/>
    <col min="4616" max="4616" width="16.85546875" style="1" customWidth="1"/>
    <col min="4617" max="4617" width="13.42578125" style="1" bestFit="1" customWidth="1"/>
    <col min="4618" max="4618" width="15.42578125" style="1" customWidth="1"/>
    <col min="4619" max="4619" width="10.7109375" style="1" bestFit="1" customWidth="1"/>
    <col min="4620" max="4620" width="12.28515625" style="1" bestFit="1" customWidth="1"/>
    <col min="4621" max="4860" width="9.140625" style="1"/>
    <col min="4861" max="4861" width="31" style="1" bestFit="1" customWidth="1"/>
    <col min="4862" max="4862" width="15" style="1" customWidth="1"/>
    <col min="4863" max="4863" width="51.28515625" style="1" bestFit="1" customWidth="1"/>
    <col min="4864" max="4864" width="15.85546875" style="1" bestFit="1" customWidth="1"/>
    <col min="4865" max="4865" width="19.7109375" style="1" customWidth="1"/>
    <col min="4866" max="4866" width="15.28515625" style="1" customWidth="1"/>
    <col min="4867" max="4870" width="0" style="1" hidden="1" customWidth="1"/>
    <col min="4871" max="4871" width="12" style="1" bestFit="1" customWidth="1"/>
    <col min="4872" max="4872" width="16.85546875" style="1" customWidth="1"/>
    <col min="4873" max="4873" width="13.42578125" style="1" bestFit="1" customWidth="1"/>
    <col min="4874" max="4874" width="15.42578125" style="1" customWidth="1"/>
    <col min="4875" max="4875" width="10.7109375" style="1" bestFit="1" customWidth="1"/>
    <col min="4876" max="4876" width="12.28515625" style="1" bestFit="1" customWidth="1"/>
    <col min="4877" max="5116" width="9.140625" style="1"/>
    <col min="5117" max="5117" width="31" style="1" bestFit="1" customWidth="1"/>
    <col min="5118" max="5118" width="15" style="1" customWidth="1"/>
    <col min="5119" max="5119" width="51.28515625" style="1" bestFit="1" customWidth="1"/>
    <col min="5120" max="5120" width="15.85546875" style="1" bestFit="1" customWidth="1"/>
    <col min="5121" max="5121" width="19.7109375" style="1" customWidth="1"/>
    <col min="5122" max="5122" width="15.28515625" style="1" customWidth="1"/>
    <col min="5123" max="5126" width="0" style="1" hidden="1" customWidth="1"/>
    <col min="5127" max="5127" width="12" style="1" bestFit="1" customWidth="1"/>
    <col min="5128" max="5128" width="16.85546875" style="1" customWidth="1"/>
    <col min="5129" max="5129" width="13.42578125" style="1" bestFit="1" customWidth="1"/>
    <col min="5130" max="5130" width="15.42578125" style="1" customWidth="1"/>
    <col min="5131" max="5131" width="10.7109375" style="1" bestFit="1" customWidth="1"/>
    <col min="5132" max="5132" width="12.28515625" style="1" bestFit="1" customWidth="1"/>
    <col min="5133" max="5372" width="9.140625" style="1"/>
    <col min="5373" max="5373" width="31" style="1" bestFit="1" customWidth="1"/>
    <col min="5374" max="5374" width="15" style="1" customWidth="1"/>
    <col min="5375" max="5375" width="51.28515625" style="1" bestFit="1" customWidth="1"/>
    <col min="5376" max="5376" width="15.85546875" style="1" bestFit="1" customWidth="1"/>
    <col min="5377" max="5377" width="19.7109375" style="1" customWidth="1"/>
    <col min="5378" max="5378" width="15.28515625" style="1" customWidth="1"/>
    <col min="5379" max="5382" width="0" style="1" hidden="1" customWidth="1"/>
    <col min="5383" max="5383" width="12" style="1" bestFit="1" customWidth="1"/>
    <col min="5384" max="5384" width="16.85546875" style="1" customWidth="1"/>
    <col min="5385" max="5385" width="13.42578125" style="1" bestFit="1" customWidth="1"/>
    <col min="5386" max="5386" width="15.42578125" style="1" customWidth="1"/>
    <col min="5387" max="5387" width="10.7109375" style="1" bestFit="1" customWidth="1"/>
    <col min="5388" max="5388" width="12.28515625" style="1" bestFit="1" customWidth="1"/>
    <col min="5389" max="5628" width="9.140625" style="1"/>
    <col min="5629" max="5629" width="31" style="1" bestFit="1" customWidth="1"/>
    <col min="5630" max="5630" width="15" style="1" customWidth="1"/>
    <col min="5631" max="5631" width="51.28515625" style="1" bestFit="1" customWidth="1"/>
    <col min="5632" max="5632" width="15.85546875" style="1" bestFit="1" customWidth="1"/>
    <col min="5633" max="5633" width="19.7109375" style="1" customWidth="1"/>
    <col min="5634" max="5634" width="15.28515625" style="1" customWidth="1"/>
    <col min="5635" max="5638" width="0" style="1" hidden="1" customWidth="1"/>
    <col min="5639" max="5639" width="12" style="1" bestFit="1" customWidth="1"/>
    <col min="5640" max="5640" width="16.85546875" style="1" customWidth="1"/>
    <col min="5641" max="5641" width="13.42578125" style="1" bestFit="1" customWidth="1"/>
    <col min="5642" max="5642" width="15.42578125" style="1" customWidth="1"/>
    <col min="5643" max="5643" width="10.7109375" style="1" bestFit="1" customWidth="1"/>
    <col min="5644" max="5644" width="12.28515625" style="1" bestFit="1" customWidth="1"/>
    <col min="5645" max="5884" width="9.140625" style="1"/>
    <col min="5885" max="5885" width="31" style="1" bestFit="1" customWidth="1"/>
    <col min="5886" max="5886" width="15" style="1" customWidth="1"/>
    <col min="5887" max="5887" width="51.28515625" style="1" bestFit="1" customWidth="1"/>
    <col min="5888" max="5888" width="15.85546875" style="1" bestFit="1" customWidth="1"/>
    <col min="5889" max="5889" width="19.7109375" style="1" customWidth="1"/>
    <col min="5890" max="5890" width="15.28515625" style="1" customWidth="1"/>
    <col min="5891" max="5894" width="0" style="1" hidden="1" customWidth="1"/>
    <col min="5895" max="5895" width="12" style="1" bestFit="1" customWidth="1"/>
    <col min="5896" max="5896" width="16.85546875" style="1" customWidth="1"/>
    <col min="5897" max="5897" width="13.42578125" style="1" bestFit="1" customWidth="1"/>
    <col min="5898" max="5898" width="15.42578125" style="1" customWidth="1"/>
    <col min="5899" max="5899" width="10.7109375" style="1" bestFit="1" customWidth="1"/>
    <col min="5900" max="5900" width="12.28515625" style="1" bestFit="1" customWidth="1"/>
    <col min="5901" max="6140" width="9.140625" style="1"/>
    <col min="6141" max="6141" width="31" style="1" bestFit="1" customWidth="1"/>
    <col min="6142" max="6142" width="15" style="1" customWidth="1"/>
    <col min="6143" max="6143" width="51.28515625" style="1" bestFit="1" customWidth="1"/>
    <col min="6144" max="6144" width="15.85546875" style="1" bestFit="1" customWidth="1"/>
    <col min="6145" max="6145" width="19.7109375" style="1" customWidth="1"/>
    <col min="6146" max="6146" width="15.28515625" style="1" customWidth="1"/>
    <col min="6147" max="6150" width="0" style="1" hidden="1" customWidth="1"/>
    <col min="6151" max="6151" width="12" style="1" bestFit="1" customWidth="1"/>
    <col min="6152" max="6152" width="16.85546875" style="1" customWidth="1"/>
    <col min="6153" max="6153" width="13.42578125" style="1" bestFit="1" customWidth="1"/>
    <col min="6154" max="6154" width="15.42578125" style="1" customWidth="1"/>
    <col min="6155" max="6155" width="10.7109375" style="1" bestFit="1" customWidth="1"/>
    <col min="6156" max="6156" width="12.28515625" style="1" bestFit="1" customWidth="1"/>
    <col min="6157" max="6396" width="9.140625" style="1"/>
    <col min="6397" max="6397" width="31" style="1" bestFit="1" customWidth="1"/>
    <col min="6398" max="6398" width="15" style="1" customWidth="1"/>
    <col min="6399" max="6399" width="51.28515625" style="1" bestFit="1" customWidth="1"/>
    <col min="6400" max="6400" width="15.85546875" style="1" bestFit="1" customWidth="1"/>
    <col min="6401" max="6401" width="19.7109375" style="1" customWidth="1"/>
    <col min="6402" max="6402" width="15.28515625" style="1" customWidth="1"/>
    <col min="6403" max="6406" width="0" style="1" hidden="1" customWidth="1"/>
    <col min="6407" max="6407" width="12" style="1" bestFit="1" customWidth="1"/>
    <col min="6408" max="6408" width="16.85546875" style="1" customWidth="1"/>
    <col min="6409" max="6409" width="13.42578125" style="1" bestFit="1" customWidth="1"/>
    <col min="6410" max="6410" width="15.42578125" style="1" customWidth="1"/>
    <col min="6411" max="6411" width="10.7109375" style="1" bestFit="1" customWidth="1"/>
    <col min="6412" max="6412" width="12.28515625" style="1" bestFit="1" customWidth="1"/>
    <col min="6413" max="6652" width="9.140625" style="1"/>
    <col min="6653" max="6653" width="31" style="1" bestFit="1" customWidth="1"/>
    <col min="6654" max="6654" width="15" style="1" customWidth="1"/>
    <col min="6655" max="6655" width="51.28515625" style="1" bestFit="1" customWidth="1"/>
    <col min="6656" max="6656" width="15.85546875" style="1" bestFit="1" customWidth="1"/>
    <col min="6657" max="6657" width="19.7109375" style="1" customWidth="1"/>
    <col min="6658" max="6658" width="15.28515625" style="1" customWidth="1"/>
    <col min="6659" max="6662" width="0" style="1" hidden="1" customWidth="1"/>
    <col min="6663" max="6663" width="12" style="1" bestFit="1" customWidth="1"/>
    <col min="6664" max="6664" width="16.85546875" style="1" customWidth="1"/>
    <col min="6665" max="6665" width="13.42578125" style="1" bestFit="1" customWidth="1"/>
    <col min="6666" max="6666" width="15.42578125" style="1" customWidth="1"/>
    <col min="6667" max="6667" width="10.7109375" style="1" bestFit="1" customWidth="1"/>
    <col min="6668" max="6668" width="12.28515625" style="1" bestFit="1" customWidth="1"/>
    <col min="6669" max="6908" width="9.140625" style="1"/>
    <col min="6909" max="6909" width="31" style="1" bestFit="1" customWidth="1"/>
    <col min="6910" max="6910" width="15" style="1" customWidth="1"/>
    <col min="6911" max="6911" width="51.28515625" style="1" bestFit="1" customWidth="1"/>
    <col min="6912" max="6912" width="15.85546875" style="1" bestFit="1" customWidth="1"/>
    <col min="6913" max="6913" width="19.7109375" style="1" customWidth="1"/>
    <col min="6914" max="6914" width="15.28515625" style="1" customWidth="1"/>
    <col min="6915" max="6918" width="0" style="1" hidden="1" customWidth="1"/>
    <col min="6919" max="6919" width="12" style="1" bestFit="1" customWidth="1"/>
    <col min="6920" max="6920" width="16.85546875" style="1" customWidth="1"/>
    <col min="6921" max="6921" width="13.42578125" style="1" bestFit="1" customWidth="1"/>
    <col min="6922" max="6922" width="15.42578125" style="1" customWidth="1"/>
    <col min="6923" max="6923" width="10.7109375" style="1" bestFit="1" customWidth="1"/>
    <col min="6924" max="6924" width="12.28515625" style="1" bestFit="1" customWidth="1"/>
    <col min="6925" max="7164" width="9.140625" style="1"/>
    <col min="7165" max="7165" width="31" style="1" bestFit="1" customWidth="1"/>
    <col min="7166" max="7166" width="15" style="1" customWidth="1"/>
    <col min="7167" max="7167" width="51.28515625" style="1" bestFit="1" customWidth="1"/>
    <col min="7168" max="7168" width="15.85546875" style="1" bestFit="1" customWidth="1"/>
    <col min="7169" max="7169" width="19.7109375" style="1" customWidth="1"/>
    <col min="7170" max="7170" width="15.28515625" style="1" customWidth="1"/>
    <col min="7171" max="7174" width="0" style="1" hidden="1" customWidth="1"/>
    <col min="7175" max="7175" width="12" style="1" bestFit="1" customWidth="1"/>
    <col min="7176" max="7176" width="16.85546875" style="1" customWidth="1"/>
    <col min="7177" max="7177" width="13.42578125" style="1" bestFit="1" customWidth="1"/>
    <col min="7178" max="7178" width="15.42578125" style="1" customWidth="1"/>
    <col min="7179" max="7179" width="10.7109375" style="1" bestFit="1" customWidth="1"/>
    <col min="7180" max="7180" width="12.28515625" style="1" bestFit="1" customWidth="1"/>
    <col min="7181" max="7420" width="9.140625" style="1"/>
    <col min="7421" max="7421" width="31" style="1" bestFit="1" customWidth="1"/>
    <col min="7422" max="7422" width="15" style="1" customWidth="1"/>
    <col min="7423" max="7423" width="51.28515625" style="1" bestFit="1" customWidth="1"/>
    <col min="7424" max="7424" width="15.85546875" style="1" bestFit="1" customWidth="1"/>
    <col min="7425" max="7425" width="19.7109375" style="1" customWidth="1"/>
    <col min="7426" max="7426" width="15.28515625" style="1" customWidth="1"/>
    <col min="7427" max="7430" width="0" style="1" hidden="1" customWidth="1"/>
    <col min="7431" max="7431" width="12" style="1" bestFit="1" customWidth="1"/>
    <col min="7432" max="7432" width="16.85546875" style="1" customWidth="1"/>
    <col min="7433" max="7433" width="13.42578125" style="1" bestFit="1" customWidth="1"/>
    <col min="7434" max="7434" width="15.42578125" style="1" customWidth="1"/>
    <col min="7435" max="7435" width="10.7109375" style="1" bestFit="1" customWidth="1"/>
    <col min="7436" max="7436" width="12.28515625" style="1" bestFit="1" customWidth="1"/>
    <col min="7437" max="7676" width="9.140625" style="1"/>
    <col min="7677" max="7677" width="31" style="1" bestFit="1" customWidth="1"/>
    <col min="7678" max="7678" width="15" style="1" customWidth="1"/>
    <col min="7679" max="7679" width="51.28515625" style="1" bestFit="1" customWidth="1"/>
    <col min="7680" max="7680" width="15.85546875" style="1" bestFit="1" customWidth="1"/>
    <col min="7681" max="7681" width="19.7109375" style="1" customWidth="1"/>
    <col min="7682" max="7682" width="15.28515625" style="1" customWidth="1"/>
    <col min="7683" max="7686" width="0" style="1" hidden="1" customWidth="1"/>
    <col min="7687" max="7687" width="12" style="1" bestFit="1" customWidth="1"/>
    <col min="7688" max="7688" width="16.85546875" style="1" customWidth="1"/>
    <col min="7689" max="7689" width="13.42578125" style="1" bestFit="1" customWidth="1"/>
    <col min="7690" max="7690" width="15.42578125" style="1" customWidth="1"/>
    <col min="7691" max="7691" width="10.7109375" style="1" bestFit="1" customWidth="1"/>
    <col min="7692" max="7692" width="12.28515625" style="1" bestFit="1" customWidth="1"/>
    <col min="7693" max="7932" width="9.140625" style="1"/>
    <col min="7933" max="7933" width="31" style="1" bestFit="1" customWidth="1"/>
    <col min="7934" max="7934" width="15" style="1" customWidth="1"/>
    <col min="7935" max="7935" width="51.28515625" style="1" bestFit="1" customWidth="1"/>
    <col min="7936" max="7936" width="15.85546875" style="1" bestFit="1" customWidth="1"/>
    <col min="7937" max="7937" width="19.7109375" style="1" customWidth="1"/>
    <col min="7938" max="7938" width="15.28515625" style="1" customWidth="1"/>
    <col min="7939" max="7942" width="0" style="1" hidden="1" customWidth="1"/>
    <col min="7943" max="7943" width="12" style="1" bestFit="1" customWidth="1"/>
    <col min="7944" max="7944" width="16.85546875" style="1" customWidth="1"/>
    <col min="7945" max="7945" width="13.42578125" style="1" bestFit="1" customWidth="1"/>
    <col min="7946" max="7946" width="15.42578125" style="1" customWidth="1"/>
    <col min="7947" max="7947" width="10.7109375" style="1" bestFit="1" customWidth="1"/>
    <col min="7948" max="7948" width="12.28515625" style="1" bestFit="1" customWidth="1"/>
    <col min="7949" max="8188" width="9.140625" style="1"/>
    <col min="8189" max="8189" width="31" style="1" bestFit="1" customWidth="1"/>
    <col min="8190" max="8190" width="15" style="1" customWidth="1"/>
    <col min="8191" max="8191" width="51.28515625" style="1" bestFit="1" customWidth="1"/>
    <col min="8192" max="8192" width="15.85546875" style="1" bestFit="1" customWidth="1"/>
    <col min="8193" max="8193" width="19.7109375" style="1" customWidth="1"/>
    <col min="8194" max="8194" width="15.28515625" style="1" customWidth="1"/>
    <col min="8195" max="8198" width="0" style="1" hidden="1" customWidth="1"/>
    <col min="8199" max="8199" width="12" style="1" bestFit="1" customWidth="1"/>
    <col min="8200" max="8200" width="16.85546875" style="1" customWidth="1"/>
    <col min="8201" max="8201" width="13.42578125" style="1" bestFit="1" customWidth="1"/>
    <col min="8202" max="8202" width="15.42578125" style="1" customWidth="1"/>
    <col min="8203" max="8203" width="10.7109375" style="1" bestFit="1" customWidth="1"/>
    <col min="8204" max="8204" width="12.28515625" style="1" bestFit="1" customWidth="1"/>
    <col min="8205" max="8444" width="9.140625" style="1"/>
    <col min="8445" max="8445" width="31" style="1" bestFit="1" customWidth="1"/>
    <col min="8446" max="8446" width="15" style="1" customWidth="1"/>
    <col min="8447" max="8447" width="51.28515625" style="1" bestFit="1" customWidth="1"/>
    <col min="8448" max="8448" width="15.85546875" style="1" bestFit="1" customWidth="1"/>
    <col min="8449" max="8449" width="19.7109375" style="1" customWidth="1"/>
    <col min="8450" max="8450" width="15.28515625" style="1" customWidth="1"/>
    <col min="8451" max="8454" width="0" style="1" hidden="1" customWidth="1"/>
    <col min="8455" max="8455" width="12" style="1" bestFit="1" customWidth="1"/>
    <col min="8456" max="8456" width="16.85546875" style="1" customWidth="1"/>
    <col min="8457" max="8457" width="13.42578125" style="1" bestFit="1" customWidth="1"/>
    <col min="8458" max="8458" width="15.42578125" style="1" customWidth="1"/>
    <col min="8459" max="8459" width="10.7109375" style="1" bestFit="1" customWidth="1"/>
    <col min="8460" max="8460" width="12.28515625" style="1" bestFit="1" customWidth="1"/>
    <col min="8461" max="8700" width="9.140625" style="1"/>
    <col min="8701" max="8701" width="31" style="1" bestFit="1" customWidth="1"/>
    <col min="8702" max="8702" width="15" style="1" customWidth="1"/>
    <col min="8703" max="8703" width="51.28515625" style="1" bestFit="1" customWidth="1"/>
    <col min="8704" max="8704" width="15.85546875" style="1" bestFit="1" customWidth="1"/>
    <col min="8705" max="8705" width="19.7109375" style="1" customWidth="1"/>
    <col min="8706" max="8706" width="15.28515625" style="1" customWidth="1"/>
    <col min="8707" max="8710" width="0" style="1" hidden="1" customWidth="1"/>
    <col min="8711" max="8711" width="12" style="1" bestFit="1" customWidth="1"/>
    <col min="8712" max="8712" width="16.85546875" style="1" customWidth="1"/>
    <col min="8713" max="8713" width="13.42578125" style="1" bestFit="1" customWidth="1"/>
    <col min="8714" max="8714" width="15.42578125" style="1" customWidth="1"/>
    <col min="8715" max="8715" width="10.7109375" style="1" bestFit="1" customWidth="1"/>
    <col min="8716" max="8716" width="12.28515625" style="1" bestFit="1" customWidth="1"/>
    <col min="8717" max="8956" width="9.140625" style="1"/>
    <col min="8957" max="8957" width="31" style="1" bestFit="1" customWidth="1"/>
    <col min="8958" max="8958" width="15" style="1" customWidth="1"/>
    <col min="8959" max="8959" width="51.28515625" style="1" bestFit="1" customWidth="1"/>
    <col min="8960" max="8960" width="15.85546875" style="1" bestFit="1" customWidth="1"/>
    <col min="8961" max="8961" width="19.7109375" style="1" customWidth="1"/>
    <col min="8962" max="8962" width="15.28515625" style="1" customWidth="1"/>
    <col min="8963" max="8966" width="0" style="1" hidden="1" customWidth="1"/>
    <col min="8967" max="8967" width="12" style="1" bestFit="1" customWidth="1"/>
    <col min="8968" max="8968" width="16.85546875" style="1" customWidth="1"/>
    <col min="8969" max="8969" width="13.42578125" style="1" bestFit="1" customWidth="1"/>
    <col min="8970" max="8970" width="15.42578125" style="1" customWidth="1"/>
    <col min="8971" max="8971" width="10.7109375" style="1" bestFit="1" customWidth="1"/>
    <col min="8972" max="8972" width="12.28515625" style="1" bestFit="1" customWidth="1"/>
    <col min="8973" max="9212" width="9.140625" style="1"/>
    <col min="9213" max="9213" width="31" style="1" bestFit="1" customWidth="1"/>
    <col min="9214" max="9214" width="15" style="1" customWidth="1"/>
    <col min="9215" max="9215" width="51.28515625" style="1" bestFit="1" customWidth="1"/>
    <col min="9216" max="9216" width="15.85546875" style="1" bestFit="1" customWidth="1"/>
    <col min="9217" max="9217" width="19.7109375" style="1" customWidth="1"/>
    <col min="9218" max="9218" width="15.28515625" style="1" customWidth="1"/>
    <col min="9219" max="9222" width="0" style="1" hidden="1" customWidth="1"/>
    <col min="9223" max="9223" width="12" style="1" bestFit="1" customWidth="1"/>
    <col min="9224" max="9224" width="16.85546875" style="1" customWidth="1"/>
    <col min="9225" max="9225" width="13.42578125" style="1" bestFit="1" customWidth="1"/>
    <col min="9226" max="9226" width="15.42578125" style="1" customWidth="1"/>
    <col min="9227" max="9227" width="10.7109375" style="1" bestFit="1" customWidth="1"/>
    <col min="9228" max="9228" width="12.28515625" style="1" bestFit="1" customWidth="1"/>
    <col min="9229" max="9468" width="9.140625" style="1"/>
    <col min="9469" max="9469" width="31" style="1" bestFit="1" customWidth="1"/>
    <col min="9470" max="9470" width="15" style="1" customWidth="1"/>
    <col min="9471" max="9471" width="51.28515625" style="1" bestFit="1" customWidth="1"/>
    <col min="9472" max="9472" width="15.85546875" style="1" bestFit="1" customWidth="1"/>
    <col min="9473" max="9473" width="19.7109375" style="1" customWidth="1"/>
    <col min="9474" max="9474" width="15.28515625" style="1" customWidth="1"/>
    <col min="9475" max="9478" width="0" style="1" hidden="1" customWidth="1"/>
    <col min="9479" max="9479" width="12" style="1" bestFit="1" customWidth="1"/>
    <col min="9480" max="9480" width="16.85546875" style="1" customWidth="1"/>
    <col min="9481" max="9481" width="13.42578125" style="1" bestFit="1" customWidth="1"/>
    <col min="9482" max="9482" width="15.42578125" style="1" customWidth="1"/>
    <col min="9483" max="9483" width="10.7109375" style="1" bestFit="1" customWidth="1"/>
    <col min="9484" max="9484" width="12.28515625" style="1" bestFit="1" customWidth="1"/>
    <col min="9485" max="9724" width="9.140625" style="1"/>
    <col min="9725" max="9725" width="31" style="1" bestFit="1" customWidth="1"/>
    <col min="9726" max="9726" width="15" style="1" customWidth="1"/>
    <col min="9727" max="9727" width="51.28515625" style="1" bestFit="1" customWidth="1"/>
    <col min="9728" max="9728" width="15.85546875" style="1" bestFit="1" customWidth="1"/>
    <col min="9729" max="9729" width="19.7109375" style="1" customWidth="1"/>
    <col min="9730" max="9730" width="15.28515625" style="1" customWidth="1"/>
    <col min="9731" max="9734" width="0" style="1" hidden="1" customWidth="1"/>
    <col min="9735" max="9735" width="12" style="1" bestFit="1" customWidth="1"/>
    <col min="9736" max="9736" width="16.85546875" style="1" customWidth="1"/>
    <col min="9737" max="9737" width="13.42578125" style="1" bestFit="1" customWidth="1"/>
    <col min="9738" max="9738" width="15.42578125" style="1" customWidth="1"/>
    <col min="9739" max="9739" width="10.7109375" style="1" bestFit="1" customWidth="1"/>
    <col min="9740" max="9740" width="12.28515625" style="1" bestFit="1" customWidth="1"/>
    <col min="9741" max="9980" width="9.140625" style="1"/>
    <col min="9981" max="9981" width="31" style="1" bestFit="1" customWidth="1"/>
    <col min="9982" max="9982" width="15" style="1" customWidth="1"/>
    <col min="9983" max="9983" width="51.28515625" style="1" bestFit="1" customWidth="1"/>
    <col min="9984" max="9984" width="15.85546875" style="1" bestFit="1" customWidth="1"/>
    <col min="9985" max="9985" width="19.7109375" style="1" customWidth="1"/>
    <col min="9986" max="9986" width="15.28515625" style="1" customWidth="1"/>
    <col min="9987" max="9990" width="0" style="1" hidden="1" customWidth="1"/>
    <col min="9991" max="9991" width="12" style="1" bestFit="1" customWidth="1"/>
    <col min="9992" max="9992" width="16.85546875" style="1" customWidth="1"/>
    <col min="9993" max="9993" width="13.42578125" style="1" bestFit="1" customWidth="1"/>
    <col min="9994" max="9994" width="15.42578125" style="1" customWidth="1"/>
    <col min="9995" max="9995" width="10.7109375" style="1" bestFit="1" customWidth="1"/>
    <col min="9996" max="9996" width="12.28515625" style="1" bestFit="1" customWidth="1"/>
    <col min="9997" max="10236" width="9.140625" style="1"/>
    <col min="10237" max="10237" width="31" style="1" bestFit="1" customWidth="1"/>
    <col min="10238" max="10238" width="15" style="1" customWidth="1"/>
    <col min="10239" max="10239" width="51.28515625" style="1" bestFit="1" customWidth="1"/>
    <col min="10240" max="10240" width="15.85546875" style="1" bestFit="1" customWidth="1"/>
    <col min="10241" max="10241" width="19.7109375" style="1" customWidth="1"/>
    <col min="10242" max="10242" width="15.28515625" style="1" customWidth="1"/>
    <col min="10243" max="10246" width="0" style="1" hidden="1" customWidth="1"/>
    <col min="10247" max="10247" width="12" style="1" bestFit="1" customWidth="1"/>
    <col min="10248" max="10248" width="16.85546875" style="1" customWidth="1"/>
    <col min="10249" max="10249" width="13.42578125" style="1" bestFit="1" customWidth="1"/>
    <col min="10250" max="10250" width="15.42578125" style="1" customWidth="1"/>
    <col min="10251" max="10251" width="10.7109375" style="1" bestFit="1" customWidth="1"/>
    <col min="10252" max="10252" width="12.28515625" style="1" bestFit="1" customWidth="1"/>
    <col min="10253" max="10492" width="9.140625" style="1"/>
    <col min="10493" max="10493" width="31" style="1" bestFit="1" customWidth="1"/>
    <col min="10494" max="10494" width="15" style="1" customWidth="1"/>
    <col min="10495" max="10495" width="51.28515625" style="1" bestFit="1" customWidth="1"/>
    <col min="10496" max="10496" width="15.85546875" style="1" bestFit="1" customWidth="1"/>
    <col min="10497" max="10497" width="19.7109375" style="1" customWidth="1"/>
    <col min="10498" max="10498" width="15.28515625" style="1" customWidth="1"/>
    <col min="10499" max="10502" width="0" style="1" hidden="1" customWidth="1"/>
    <col min="10503" max="10503" width="12" style="1" bestFit="1" customWidth="1"/>
    <col min="10504" max="10504" width="16.85546875" style="1" customWidth="1"/>
    <col min="10505" max="10505" width="13.42578125" style="1" bestFit="1" customWidth="1"/>
    <col min="10506" max="10506" width="15.42578125" style="1" customWidth="1"/>
    <col min="10507" max="10507" width="10.7109375" style="1" bestFit="1" customWidth="1"/>
    <col min="10508" max="10508" width="12.28515625" style="1" bestFit="1" customWidth="1"/>
    <col min="10509" max="10748" width="9.140625" style="1"/>
    <col min="10749" max="10749" width="31" style="1" bestFit="1" customWidth="1"/>
    <col min="10750" max="10750" width="15" style="1" customWidth="1"/>
    <col min="10751" max="10751" width="51.28515625" style="1" bestFit="1" customWidth="1"/>
    <col min="10752" max="10752" width="15.85546875" style="1" bestFit="1" customWidth="1"/>
    <col min="10753" max="10753" width="19.7109375" style="1" customWidth="1"/>
    <col min="10754" max="10754" width="15.28515625" style="1" customWidth="1"/>
    <col min="10755" max="10758" width="0" style="1" hidden="1" customWidth="1"/>
    <col min="10759" max="10759" width="12" style="1" bestFit="1" customWidth="1"/>
    <col min="10760" max="10760" width="16.85546875" style="1" customWidth="1"/>
    <col min="10761" max="10761" width="13.42578125" style="1" bestFit="1" customWidth="1"/>
    <col min="10762" max="10762" width="15.42578125" style="1" customWidth="1"/>
    <col min="10763" max="10763" width="10.7109375" style="1" bestFit="1" customWidth="1"/>
    <col min="10764" max="10764" width="12.28515625" style="1" bestFit="1" customWidth="1"/>
    <col min="10765" max="11004" width="9.140625" style="1"/>
    <col min="11005" max="11005" width="31" style="1" bestFit="1" customWidth="1"/>
    <col min="11006" max="11006" width="15" style="1" customWidth="1"/>
    <col min="11007" max="11007" width="51.28515625" style="1" bestFit="1" customWidth="1"/>
    <col min="11008" max="11008" width="15.85546875" style="1" bestFit="1" customWidth="1"/>
    <col min="11009" max="11009" width="19.7109375" style="1" customWidth="1"/>
    <col min="11010" max="11010" width="15.28515625" style="1" customWidth="1"/>
    <col min="11011" max="11014" width="0" style="1" hidden="1" customWidth="1"/>
    <col min="11015" max="11015" width="12" style="1" bestFit="1" customWidth="1"/>
    <col min="11016" max="11016" width="16.85546875" style="1" customWidth="1"/>
    <col min="11017" max="11017" width="13.42578125" style="1" bestFit="1" customWidth="1"/>
    <col min="11018" max="11018" width="15.42578125" style="1" customWidth="1"/>
    <col min="11019" max="11019" width="10.7109375" style="1" bestFit="1" customWidth="1"/>
    <col min="11020" max="11020" width="12.28515625" style="1" bestFit="1" customWidth="1"/>
    <col min="11021" max="11260" width="9.140625" style="1"/>
    <col min="11261" max="11261" width="31" style="1" bestFit="1" customWidth="1"/>
    <col min="11262" max="11262" width="15" style="1" customWidth="1"/>
    <col min="11263" max="11263" width="51.28515625" style="1" bestFit="1" customWidth="1"/>
    <col min="11264" max="11264" width="15.85546875" style="1" bestFit="1" customWidth="1"/>
    <col min="11265" max="11265" width="19.7109375" style="1" customWidth="1"/>
    <col min="11266" max="11266" width="15.28515625" style="1" customWidth="1"/>
    <col min="11267" max="11270" width="0" style="1" hidden="1" customWidth="1"/>
    <col min="11271" max="11271" width="12" style="1" bestFit="1" customWidth="1"/>
    <col min="11272" max="11272" width="16.85546875" style="1" customWidth="1"/>
    <col min="11273" max="11273" width="13.42578125" style="1" bestFit="1" customWidth="1"/>
    <col min="11274" max="11274" width="15.42578125" style="1" customWidth="1"/>
    <col min="11275" max="11275" width="10.7109375" style="1" bestFit="1" customWidth="1"/>
    <col min="11276" max="11276" width="12.28515625" style="1" bestFit="1" customWidth="1"/>
    <col min="11277" max="11516" width="9.140625" style="1"/>
    <col min="11517" max="11517" width="31" style="1" bestFit="1" customWidth="1"/>
    <col min="11518" max="11518" width="15" style="1" customWidth="1"/>
    <col min="11519" max="11519" width="51.28515625" style="1" bestFit="1" customWidth="1"/>
    <col min="11520" max="11520" width="15.85546875" style="1" bestFit="1" customWidth="1"/>
    <col min="11521" max="11521" width="19.7109375" style="1" customWidth="1"/>
    <col min="11522" max="11522" width="15.28515625" style="1" customWidth="1"/>
    <col min="11523" max="11526" width="0" style="1" hidden="1" customWidth="1"/>
    <col min="11527" max="11527" width="12" style="1" bestFit="1" customWidth="1"/>
    <col min="11528" max="11528" width="16.85546875" style="1" customWidth="1"/>
    <col min="11529" max="11529" width="13.42578125" style="1" bestFit="1" customWidth="1"/>
    <col min="11530" max="11530" width="15.42578125" style="1" customWidth="1"/>
    <col min="11531" max="11531" width="10.7109375" style="1" bestFit="1" customWidth="1"/>
    <col min="11532" max="11532" width="12.28515625" style="1" bestFit="1" customWidth="1"/>
    <col min="11533" max="11772" width="9.140625" style="1"/>
    <col min="11773" max="11773" width="31" style="1" bestFit="1" customWidth="1"/>
    <col min="11774" max="11774" width="15" style="1" customWidth="1"/>
    <col min="11775" max="11775" width="51.28515625" style="1" bestFit="1" customWidth="1"/>
    <col min="11776" max="11776" width="15.85546875" style="1" bestFit="1" customWidth="1"/>
    <col min="11777" max="11777" width="19.7109375" style="1" customWidth="1"/>
    <col min="11778" max="11778" width="15.28515625" style="1" customWidth="1"/>
    <col min="11779" max="11782" width="0" style="1" hidden="1" customWidth="1"/>
    <col min="11783" max="11783" width="12" style="1" bestFit="1" customWidth="1"/>
    <col min="11784" max="11784" width="16.85546875" style="1" customWidth="1"/>
    <col min="11785" max="11785" width="13.42578125" style="1" bestFit="1" customWidth="1"/>
    <col min="11786" max="11786" width="15.42578125" style="1" customWidth="1"/>
    <col min="11787" max="11787" width="10.7109375" style="1" bestFit="1" customWidth="1"/>
    <col min="11788" max="11788" width="12.28515625" style="1" bestFit="1" customWidth="1"/>
    <col min="11789" max="12028" width="9.140625" style="1"/>
    <col min="12029" max="12029" width="31" style="1" bestFit="1" customWidth="1"/>
    <col min="12030" max="12030" width="15" style="1" customWidth="1"/>
    <col min="12031" max="12031" width="51.28515625" style="1" bestFit="1" customWidth="1"/>
    <col min="12032" max="12032" width="15.85546875" style="1" bestFit="1" customWidth="1"/>
    <col min="12033" max="12033" width="19.7109375" style="1" customWidth="1"/>
    <col min="12034" max="12034" width="15.28515625" style="1" customWidth="1"/>
    <col min="12035" max="12038" width="0" style="1" hidden="1" customWidth="1"/>
    <col min="12039" max="12039" width="12" style="1" bestFit="1" customWidth="1"/>
    <col min="12040" max="12040" width="16.85546875" style="1" customWidth="1"/>
    <col min="12041" max="12041" width="13.42578125" style="1" bestFit="1" customWidth="1"/>
    <col min="12042" max="12042" width="15.42578125" style="1" customWidth="1"/>
    <col min="12043" max="12043" width="10.7109375" style="1" bestFit="1" customWidth="1"/>
    <col min="12044" max="12044" width="12.28515625" style="1" bestFit="1" customWidth="1"/>
    <col min="12045" max="12284" width="9.140625" style="1"/>
    <col min="12285" max="12285" width="31" style="1" bestFit="1" customWidth="1"/>
    <col min="12286" max="12286" width="15" style="1" customWidth="1"/>
    <col min="12287" max="12287" width="51.28515625" style="1" bestFit="1" customWidth="1"/>
    <col min="12288" max="12288" width="15.85546875" style="1" bestFit="1" customWidth="1"/>
    <col min="12289" max="12289" width="19.7109375" style="1" customWidth="1"/>
    <col min="12290" max="12290" width="15.28515625" style="1" customWidth="1"/>
    <col min="12291" max="12294" width="0" style="1" hidden="1" customWidth="1"/>
    <col min="12295" max="12295" width="12" style="1" bestFit="1" customWidth="1"/>
    <col min="12296" max="12296" width="16.85546875" style="1" customWidth="1"/>
    <col min="12297" max="12297" width="13.42578125" style="1" bestFit="1" customWidth="1"/>
    <col min="12298" max="12298" width="15.42578125" style="1" customWidth="1"/>
    <col min="12299" max="12299" width="10.7109375" style="1" bestFit="1" customWidth="1"/>
    <col min="12300" max="12300" width="12.28515625" style="1" bestFit="1" customWidth="1"/>
    <col min="12301" max="12540" width="9.140625" style="1"/>
    <col min="12541" max="12541" width="31" style="1" bestFit="1" customWidth="1"/>
    <col min="12542" max="12542" width="15" style="1" customWidth="1"/>
    <col min="12543" max="12543" width="51.28515625" style="1" bestFit="1" customWidth="1"/>
    <col min="12544" max="12544" width="15.85546875" style="1" bestFit="1" customWidth="1"/>
    <col min="12545" max="12545" width="19.7109375" style="1" customWidth="1"/>
    <col min="12546" max="12546" width="15.28515625" style="1" customWidth="1"/>
    <col min="12547" max="12550" width="0" style="1" hidden="1" customWidth="1"/>
    <col min="12551" max="12551" width="12" style="1" bestFit="1" customWidth="1"/>
    <col min="12552" max="12552" width="16.85546875" style="1" customWidth="1"/>
    <col min="12553" max="12553" width="13.42578125" style="1" bestFit="1" customWidth="1"/>
    <col min="12554" max="12554" width="15.42578125" style="1" customWidth="1"/>
    <col min="12555" max="12555" width="10.7109375" style="1" bestFit="1" customWidth="1"/>
    <col min="12556" max="12556" width="12.28515625" style="1" bestFit="1" customWidth="1"/>
    <col min="12557" max="12796" width="9.140625" style="1"/>
    <col min="12797" max="12797" width="31" style="1" bestFit="1" customWidth="1"/>
    <col min="12798" max="12798" width="15" style="1" customWidth="1"/>
    <col min="12799" max="12799" width="51.28515625" style="1" bestFit="1" customWidth="1"/>
    <col min="12800" max="12800" width="15.85546875" style="1" bestFit="1" customWidth="1"/>
    <col min="12801" max="12801" width="19.7109375" style="1" customWidth="1"/>
    <col min="12802" max="12802" width="15.28515625" style="1" customWidth="1"/>
    <col min="12803" max="12806" width="0" style="1" hidden="1" customWidth="1"/>
    <col min="12807" max="12807" width="12" style="1" bestFit="1" customWidth="1"/>
    <col min="12808" max="12808" width="16.85546875" style="1" customWidth="1"/>
    <col min="12809" max="12809" width="13.42578125" style="1" bestFit="1" customWidth="1"/>
    <col min="12810" max="12810" width="15.42578125" style="1" customWidth="1"/>
    <col min="12811" max="12811" width="10.7109375" style="1" bestFit="1" customWidth="1"/>
    <col min="12812" max="12812" width="12.28515625" style="1" bestFit="1" customWidth="1"/>
    <col min="12813" max="13052" width="9.140625" style="1"/>
    <col min="13053" max="13053" width="31" style="1" bestFit="1" customWidth="1"/>
    <col min="13054" max="13054" width="15" style="1" customWidth="1"/>
    <col min="13055" max="13055" width="51.28515625" style="1" bestFit="1" customWidth="1"/>
    <col min="13056" max="13056" width="15.85546875" style="1" bestFit="1" customWidth="1"/>
    <col min="13057" max="13057" width="19.7109375" style="1" customWidth="1"/>
    <col min="13058" max="13058" width="15.28515625" style="1" customWidth="1"/>
    <col min="13059" max="13062" width="0" style="1" hidden="1" customWidth="1"/>
    <col min="13063" max="13063" width="12" style="1" bestFit="1" customWidth="1"/>
    <col min="13064" max="13064" width="16.85546875" style="1" customWidth="1"/>
    <col min="13065" max="13065" width="13.42578125" style="1" bestFit="1" customWidth="1"/>
    <col min="13066" max="13066" width="15.42578125" style="1" customWidth="1"/>
    <col min="13067" max="13067" width="10.7109375" style="1" bestFit="1" customWidth="1"/>
    <col min="13068" max="13068" width="12.28515625" style="1" bestFit="1" customWidth="1"/>
    <col min="13069" max="13308" width="9.140625" style="1"/>
    <col min="13309" max="13309" width="31" style="1" bestFit="1" customWidth="1"/>
    <col min="13310" max="13310" width="15" style="1" customWidth="1"/>
    <col min="13311" max="13311" width="51.28515625" style="1" bestFit="1" customWidth="1"/>
    <col min="13312" max="13312" width="15.85546875" style="1" bestFit="1" customWidth="1"/>
    <col min="13313" max="13313" width="19.7109375" style="1" customWidth="1"/>
    <col min="13314" max="13314" width="15.28515625" style="1" customWidth="1"/>
    <col min="13315" max="13318" width="0" style="1" hidden="1" customWidth="1"/>
    <col min="13319" max="13319" width="12" style="1" bestFit="1" customWidth="1"/>
    <col min="13320" max="13320" width="16.85546875" style="1" customWidth="1"/>
    <col min="13321" max="13321" width="13.42578125" style="1" bestFit="1" customWidth="1"/>
    <col min="13322" max="13322" width="15.42578125" style="1" customWidth="1"/>
    <col min="13323" max="13323" width="10.7109375" style="1" bestFit="1" customWidth="1"/>
    <col min="13324" max="13324" width="12.28515625" style="1" bestFit="1" customWidth="1"/>
    <col min="13325" max="13564" width="9.140625" style="1"/>
    <col min="13565" max="13565" width="31" style="1" bestFit="1" customWidth="1"/>
    <col min="13566" max="13566" width="15" style="1" customWidth="1"/>
    <col min="13567" max="13567" width="51.28515625" style="1" bestFit="1" customWidth="1"/>
    <col min="13568" max="13568" width="15.85546875" style="1" bestFit="1" customWidth="1"/>
    <col min="13569" max="13569" width="19.7109375" style="1" customWidth="1"/>
    <col min="13570" max="13570" width="15.28515625" style="1" customWidth="1"/>
    <col min="13571" max="13574" width="0" style="1" hidden="1" customWidth="1"/>
    <col min="13575" max="13575" width="12" style="1" bestFit="1" customWidth="1"/>
    <col min="13576" max="13576" width="16.85546875" style="1" customWidth="1"/>
    <col min="13577" max="13577" width="13.42578125" style="1" bestFit="1" customWidth="1"/>
    <col min="13578" max="13578" width="15.42578125" style="1" customWidth="1"/>
    <col min="13579" max="13579" width="10.7109375" style="1" bestFit="1" customWidth="1"/>
    <col min="13580" max="13580" width="12.28515625" style="1" bestFit="1" customWidth="1"/>
    <col min="13581" max="13820" width="9.140625" style="1"/>
    <col min="13821" max="13821" width="31" style="1" bestFit="1" customWidth="1"/>
    <col min="13822" max="13822" width="15" style="1" customWidth="1"/>
    <col min="13823" max="13823" width="51.28515625" style="1" bestFit="1" customWidth="1"/>
    <col min="13824" max="13824" width="15.85546875" style="1" bestFit="1" customWidth="1"/>
    <col min="13825" max="13825" width="19.7109375" style="1" customWidth="1"/>
    <col min="13826" max="13826" width="15.28515625" style="1" customWidth="1"/>
    <col min="13827" max="13830" width="0" style="1" hidden="1" customWidth="1"/>
    <col min="13831" max="13831" width="12" style="1" bestFit="1" customWidth="1"/>
    <col min="13832" max="13832" width="16.85546875" style="1" customWidth="1"/>
    <col min="13833" max="13833" width="13.42578125" style="1" bestFit="1" customWidth="1"/>
    <col min="13834" max="13834" width="15.42578125" style="1" customWidth="1"/>
    <col min="13835" max="13835" width="10.7109375" style="1" bestFit="1" customWidth="1"/>
    <col min="13836" max="13836" width="12.28515625" style="1" bestFit="1" customWidth="1"/>
    <col min="13837" max="14076" width="9.140625" style="1"/>
    <col min="14077" max="14077" width="31" style="1" bestFit="1" customWidth="1"/>
    <col min="14078" max="14078" width="15" style="1" customWidth="1"/>
    <col min="14079" max="14079" width="51.28515625" style="1" bestFit="1" customWidth="1"/>
    <col min="14080" max="14080" width="15.85546875" style="1" bestFit="1" customWidth="1"/>
    <col min="14081" max="14081" width="19.7109375" style="1" customWidth="1"/>
    <col min="14082" max="14082" width="15.28515625" style="1" customWidth="1"/>
    <col min="14083" max="14086" width="0" style="1" hidden="1" customWidth="1"/>
    <col min="14087" max="14087" width="12" style="1" bestFit="1" customWidth="1"/>
    <col min="14088" max="14088" width="16.85546875" style="1" customWidth="1"/>
    <col min="14089" max="14089" width="13.42578125" style="1" bestFit="1" customWidth="1"/>
    <col min="14090" max="14090" width="15.42578125" style="1" customWidth="1"/>
    <col min="14091" max="14091" width="10.7109375" style="1" bestFit="1" customWidth="1"/>
    <col min="14092" max="14092" width="12.28515625" style="1" bestFit="1" customWidth="1"/>
    <col min="14093" max="14332" width="9.140625" style="1"/>
    <col min="14333" max="14333" width="31" style="1" bestFit="1" customWidth="1"/>
    <col min="14334" max="14334" width="15" style="1" customWidth="1"/>
    <col min="14335" max="14335" width="51.28515625" style="1" bestFit="1" customWidth="1"/>
    <col min="14336" max="14336" width="15.85546875" style="1" bestFit="1" customWidth="1"/>
    <col min="14337" max="14337" width="19.7109375" style="1" customWidth="1"/>
    <col min="14338" max="14338" width="15.28515625" style="1" customWidth="1"/>
    <col min="14339" max="14342" width="0" style="1" hidden="1" customWidth="1"/>
    <col min="14343" max="14343" width="12" style="1" bestFit="1" customWidth="1"/>
    <col min="14344" max="14344" width="16.85546875" style="1" customWidth="1"/>
    <col min="14345" max="14345" width="13.42578125" style="1" bestFit="1" customWidth="1"/>
    <col min="14346" max="14346" width="15.42578125" style="1" customWidth="1"/>
    <col min="14347" max="14347" width="10.7109375" style="1" bestFit="1" customWidth="1"/>
    <col min="14348" max="14348" width="12.28515625" style="1" bestFit="1" customWidth="1"/>
    <col min="14349" max="14588" width="9.140625" style="1"/>
    <col min="14589" max="14589" width="31" style="1" bestFit="1" customWidth="1"/>
    <col min="14590" max="14590" width="15" style="1" customWidth="1"/>
    <col min="14591" max="14591" width="51.28515625" style="1" bestFit="1" customWidth="1"/>
    <col min="14592" max="14592" width="15.85546875" style="1" bestFit="1" customWidth="1"/>
    <col min="14593" max="14593" width="19.7109375" style="1" customWidth="1"/>
    <col min="14594" max="14594" width="15.28515625" style="1" customWidth="1"/>
    <col min="14595" max="14598" width="0" style="1" hidden="1" customWidth="1"/>
    <col min="14599" max="14599" width="12" style="1" bestFit="1" customWidth="1"/>
    <col min="14600" max="14600" width="16.85546875" style="1" customWidth="1"/>
    <col min="14601" max="14601" width="13.42578125" style="1" bestFit="1" customWidth="1"/>
    <col min="14602" max="14602" width="15.42578125" style="1" customWidth="1"/>
    <col min="14603" max="14603" width="10.7109375" style="1" bestFit="1" customWidth="1"/>
    <col min="14604" max="14604" width="12.28515625" style="1" bestFit="1" customWidth="1"/>
    <col min="14605" max="14844" width="9.140625" style="1"/>
    <col min="14845" max="14845" width="31" style="1" bestFit="1" customWidth="1"/>
    <col min="14846" max="14846" width="15" style="1" customWidth="1"/>
    <col min="14847" max="14847" width="51.28515625" style="1" bestFit="1" customWidth="1"/>
    <col min="14848" max="14848" width="15.85546875" style="1" bestFit="1" customWidth="1"/>
    <col min="14849" max="14849" width="19.7109375" style="1" customWidth="1"/>
    <col min="14850" max="14850" width="15.28515625" style="1" customWidth="1"/>
    <col min="14851" max="14854" width="0" style="1" hidden="1" customWidth="1"/>
    <col min="14855" max="14855" width="12" style="1" bestFit="1" customWidth="1"/>
    <col min="14856" max="14856" width="16.85546875" style="1" customWidth="1"/>
    <col min="14857" max="14857" width="13.42578125" style="1" bestFit="1" customWidth="1"/>
    <col min="14858" max="14858" width="15.42578125" style="1" customWidth="1"/>
    <col min="14859" max="14859" width="10.7109375" style="1" bestFit="1" customWidth="1"/>
    <col min="14860" max="14860" width="12.28515625" style="1" bestFit="1" customWidth="1"/>
    <col min="14861" max="15100" width="9.140625" style="1"/>
    <col min="15101" max="15101" width="31" style="1" bestFit="1" customWidth="1"/>
    <col min="15102" max="15102" width="15" style="1" customWidth="1"/>
    <col min="15103" max="15103" width="51.28515625" style="1" bestFit="1" customWidth="1"/>
    <col min="15104" max="15104" width="15.85546875" style="1" bestFit="1" customWidth="1"/>
    <col min="15105" max="15105" width="19.7109375" style="1" customWidth="1"/>
    <col min="15106" max="15106" width="15.28515625" style="1" customWidth="1"/>
    <col min="15107" max="15110" width="0" style="1" hidden="1" customWidth="1"/>
    <col min="15111" max="15111" width="12" style="1" bestFit="1" customWidth="1"/>
    <col min="15112" max="15112" width="16.85546875" style="1" customWidth="1"/>
    <col min="15113" max="15113" width="13.42578125" style="1" bestFit="1" customWidth="1"/>
    <col min="15114" max="15114" width="15.42578125" style="1" customWidth="1"/>
    <col min="15115" max="15115" width="10.7109375" style="1" bestFit="1" customWidth="1"/>
    <col min="15116" max="15116" width="12.28515625" style="1" bestFit="1" customWidth="1"/>
    <col min="15117" max="15356" width="9.140625" style="1"/>
    <col min="15357" max="15357" width="31" style="1" bestFit="1" customWidth="1"/>
    <col min="15358" max="15358" width="15" style="1" customWidth="1"/>
    <col min="15359" max="15359" width="51.28515625" style="1" bestFit="1" customWidth="1"/>
    <col min="15360" max="15360" width="15.85546875" style="1" bestFit="1" customWidth="1"/>
    <col min="15361" max="15361" width="19.7109375" style="1" customWidth="1"/>
    <col min="15362" max="15362" width="15.28515625" style="1" customWidth="1"/>
    <col min="15363" max="15366" width="0" style="1" hidden="1" customWidth="1"/>
    <col min="15367" max="15367" width="12" style="1" bestFit="1" customWidth="1"/>
    <col min="15368" max="15368" width="16.85546875" style="1" customWidth="1"/>
    <col min="15369" max="15369" width="13.42578125" style="1" bestFit="1" customWidth="1"/>
    <col min="15370" max="15370" width="15.42578125" style="1" customWidth="1"/>
    <col min="15371" max="15371" width="10.7109375" style="1" bestFit="1" customWidth="1"/>
    <col min="15372" max="15372" width="12.28515625" style="1" bestFit="1" customWidth="1"/>
    <col min="15373" max="15612" width="9.140625" style="1"/>
    <col min="15613" max="15613" width="31" style="1" bestFit="1" customWidth="1"/>
    <col min="15614" max="15614" width="15" style="1" customWidth="1"/>
    <col min="15615" max="15615" width="51.28515625" style="1" bestFit="1" customWidth="1"/>
    <col min="15616" max="15616" width="15.85546875" style="1" bestFit="1" customWidth="1"/>
    <col min="15617" max="15617" width="19.7109375" style="1" customWidth="1"/>
    <col min="15618" max="15618" width="15.28515625" style="1" customWidth="1"/>
    <col min="15619" max="15622" width="0" style="1" hidden="1" customWidth="1"/>
    <col min="15623" max="15623" width="12" style="1" bestFit="1" customWidth="1"/>
    <col min="15624" max="15624" width="16.85546875" style="1" customWidth="1"/>
    <col min="15625" max="15625" width="13.42578125" style="1" bestFit="1" customWidth="1"/>
    <col min="15626" max="15626" width="15.42578125" style="1" customWidth="1"/>
    <col min="15627" max="15627" width="10.7109375" style="1" bestFit="1" customWidth="1"/>
    <col min="15628" max="15628" width="12.28515625" style="1" bestFit="1" customWidth="1"/>
    <col min="15629" max="15868" width="9.140625" style="1"/>
    <col min="15869" max="15869" width="31" style="1" bestFit="1" customWidth="1"/>
    <col min="15870" max="15870" width="15" style="1" customWidth="1"/>
    <col min="15871" max="15871" width="51.28515625" style="1" bestFit="1" customWidth="1"/>
    <col min="15872" max="15872" width="15.85546875" style="1" bestFit="1" customWidth="1"/>
    <col min="15873" max="15873" width="19.7109375" style="1" customWidth="1"/>
    <col min="15874" max="15874" width="15.28515625" style="1" customWidth="1"/>
    <col min="15875" max="15878" width="0" style="1" hidden="1" customWidth="1"/>
    <col min="15879" max="15879" width="12" style="1" bestFit="1" customWidth="1"/>
    <col min="15880" max="15880" width="16.85546875" style="1" customWidth="1"/>
    <col min="15881" max="15881" width="13.42578125" style="1" bestFit="1" customWidth="1"/>
    <col min="15882" max="15882" width="15.42578125" style="1" customWidth="1"/>
    <col min="15883" max="15883" width="10.7109375" style="1" bestFit="1" customWidth="1"/>
    <col min="15884" max="15884" width="12.28515625" style="1" bestFit="1" customWidth="1"/>
    <col min="15885" max="16124" width="9.140625" style="1"/>
    <col min="16125" max="16125" width="31" style="1" bestFit="1" customWidth="1"/>
    <col min="16126" max="16126" width="15" style="1" customWidth="1"/>
    <col min="16127" max="16127" width="51.28515625" style="1" bestFit="1" customWidth="1"/>
    <col min="16128" max="16128" width="15.85546875" style="1" bestFit="1" customWidth="1"/>
    <col min="16129" max="16129" width="19.7109375" style="1" customWidth="1"/>
    <col min="16130" max="16130" width="15.28515625" style="1" customWidth="1"/>
    <col min="16131" max="16134" width="0" style="1" hidden="1" customWidth="1"/>
    <col min="16135" max="16135" width="12" style="1" bestFit="1" customWidth="1"/>
    <col min="16136" max="16136" width="16.85546875" style="1" customWidth="1"/>
    <col min="16137" max="16137" width="13.42578125" style="1" bestFit="1" customWidth="1"/>
    <col min="16138" max="16138" width="15.42578125" style="1" customWidth="1"/>
    <col min="16139" max="16139" width="10.7109375" style="1" bestFit="1" customWidth="1"/>
    <col min="16140" max="16140" width="12.28515625" style="1" bestFit="1" customWidth="1"/>
    <col min="16141" max="16384" width="9.140625" style="1"/>
  </cols>
  <sheetData>
    <row r="1" spans="1:18">
      <c r="A1" s="32" t="s">
        <v>15</v>
      </c>
      <c r="B1" s="32"/>
      <c r="C1" s="49"/>
      <c r="D1" s="49"/>
      <c r="E1" s="49"/>
      <c r="F1" s="32"/>
      <c r="G1" s="32"/>
      <c r="N1" s="33" t="s">
        <v>35</v>
      </c>
    </row>
    <row r="2" spans="1:18">
      <c r="A2" s="8"/>
      <c r="B2" s="8"/>
      <c r="C2" s="19"/>
      <c r="D2" s="19"/>
      <c r="E2" s="19"/>
      <c r="F2" s="8"/>
      <c r="G2" s="8"/>
    </row>
    <row r="3" spans="1:18">
      <c r="A3" s="8"/>
      <c r="B3" s="8"/>
      <c r="C3" s="19"/>
      <c r="D3" s="19"/>
      <c r="E3" s="19"/>
      <c r="F3" s="8"/>
      <c r="G3" s="8"/>
    </row>
    <row r="4" spans="1:18" s="30" customFormat="1" ht="51" customHeight="1">
      <c r="A4" s="28" t="s">
        <v>14</v>
      </c>
      <c r="B4" s="18" t="s">
        <v>32</v>
      </c>
      <c r="C4" s="18" t="s">
        <v>22</v>
      </c>
      <c r="D4" s="18" t="s">
        <v>23</v>
      </c>
      <c r="E4" s="18" t="s">
        <v>24</v>
      </c>
      <c r="F4" s="18" t="s">
        <v>31</v>
      </c>
      <c r="G4" s="18"/>
      <c r="H4" s="18" t="s">
        <v>17</v>
      </c>
      <c r="I4" s="18" t="s">
        <v>18</v>
      </c>
      <c r="J4" s="18" t="s">
        <v>19</v>
      </c>
      <c r="K4" s="29"/>
      <c r="L4" s="31" t="s">
        <v>25</v>
      </c>
      <c r="M4" s="31" t="s">
        <v>26</v>
      </c>
      <c r="N4" s="31" t="s">
        <v>27</v>
      </c>
    </row>
    <row r="5" spans="1:18">
      <c r="A5" s="45" t="s">
        <v>11</v>
      </c>
      <c r="B5" s="45" t="s">
        <v>34</v>
      </c>
      <c r="C5" s="44">
        <v>456700</v>
      </c>
      <c r="D5" s="44">
        <v>494164</v>
      </c>
      <c r="E5" s="40">
        <f t="shared" ref="E5:E11" si="0">D5-C5</f>
        <v>37464</v>
      </c>
      <c r="F5" s="45"/>
      <c r="G5" s="45"/>
      <c r="H5" s="43">
        <v>456668</v>
      </c>
      <c r="I5" s="43">
        <v>489559</v>
      </c>
      <c r="J5" s="44">
        <f t="shared" ref="J5:J11" si="1">I5-H5</f>
        <v>32891</v>
      </c>
      <c r="K5" s="1"/>
      <c r="L5" s="16">
        <f t="shared" ref="L5:M11" si="2">C5-H5</f>
        <v>32</v>
      </c>
      <c r="M5" s="16">
        <f t="shared" si="2"/>
        <v>4605</v>
      </c>
      <c r="N5" s="41">
        <f t="shared" ref="N5:N11" si="3">(D5-I5)/I5</f>
        <v>9.4064249661429972E-3</v>
      </c>
    </row>
    <row r="6" spans="1:18">
      <c r="A6" s="45" t="s">
        <v>3</v>
      </c>
      <c r="B6" s="45" t="s">
        <v>34</v>
      </c>
      <c r="C6" s="44">
        <v>124000</v>
      </c>
      <c r="D6" s="44">
        <v>123975</v>
      </c>
      <c r="E6" s="40">
        <f t="shared" si="0"/>
        <v>-25</v>
      </c>
      <c r="F6" s="45"/>
      <c r="G6" s="45"/>
      <c r="H6" s="43">
        <v>153900</v>
      </c>
      <c r="I6" s="43">
        <v>153900</v>
      </c>
      <c r="J6" s="44">
        <f t="shared" si="1"/>
        <v>0</v>
      </c>
      <c r="K6" s="1"/>
      <c r="L6" s="16">
        <f t="shared" si="2"/>
        <v>-29900</v>
      </c>
      <c r="M6" s="16">
        <f t="shared" si="2"/>
        <v>-29925</v>
      </c>
      <c r="N6" s="41">
        <f t="shared" si="3"/>
        <v>-0.19444444444444445</v>
      </c>
    </row>
    <row r="7" spans="1:18">
      <c r="A7" s="45" t="s">
        <v>8</v>
      </c>
      <c r="B7" s="45" t="s">
        <v>34</v>
      </c>
      <c r="C7" s="44">
        <v>38300</v>
      </c>
      <c r="D7" s="44">
        <v>70144</v>
      </c>
      <c r="E7" s="40">
        <f t="shared" si="0"/>
        <v>31844</v>
      </c>
      <c r="F7" s="45"/>
      <c r="G7" s="45"/>
      <c r="H7" s="43">
        <v>42000</v>
      </c>
      <c r="I7" s="43">
        <v>36745</v>
      </c>
      <c r="J7" s="44">
        <f t="shared" si="1"/>
        <v>-5255</v>
      </c>
      <c r="K7" s="1"/>
      <c r="L7" s="16">
        <f t="shared" si="2"/>
        <v>-3700</v>
      </c>
      <c r="M7" s="16">
        <f t="shared" si="2"/>
        <v>33399</v>
      </c>
      <c r="N7" s="41">
        <f t="shared" si="3"/>
        <v>0.90893999183562391</v>
      </c>
    </row>
    <row r="8" spans="1:18">
      <c r="A8" s="47" t="s">
        <v>16</v>
      </c>
      <c r="B8" s="45" t="s">
        <v>34</v>
      </c>
      <c r="C8" s="51">
        <v>50800</v>
      </c>
      <c r="D8" s="51">
        <v>50800</v>
      </c>
      <c r="E8" s="40">
        <f t="shared" si="0"/>
        <v>0</v>
      </c>
      <c r="F8" s="47"/>
      <c r="G8" s="47"/>
      <c r="H8" s="48">
        <v>65115</v>
      </c>
      <c r="I8" s="48">
        <v>65115</v>
      </c>
      <c r="J8" s="44">
        <f t="shared" si="1"/>
        <v>0</v>
      </c>
      <c r="K8" s="8"/>
      <c r="L8" s="16">
        <f t="shared" si="2"/>
        <v>-14315</v>
      </c>
      <c r="M8" s="16">
        <f t="shared" si="2"/>
        <v>-14315</v>
      </c>
      <c r="N8" s="41">
        <f t="shared" si="3"/>
        <v>-0.21984181832143132</v>
      </c>
      <c r="O8" s="8"/>
      <c r="P8" s="8"/>
      <c r="Q8" s="8"/>
      <c r="R8" s="8"/>
    </row>
    <row r="9" spans="1:18">
      <c r="A9" s="47" t="s">
        <v>20</v>
      </c>
      <c r="B9" s="45" t="s">
        <v>34</v>
      </c>
      <c r="C9" s="51">
        <v>140000</v>
      </c>
      <c r="D9" s="51">
        <v>132660</v>
      </c>
      <c r="E9" s="40">
        <f t="shared" si="0"/>
        <v>-7340</v>
      </c>
      <c r="F9" s="47"/>
      <c r="G9" s="47"/>
      <c r="H9" s="48">
        <v>129400</v>
      </c>
      <c r="I9" s="48">
        <v>126362</v>
      </c>
      <c r="J9" s="44">
        <f t="shared" si="1"/>
        <v>-3038</v>
      </c>
      <c r="K9" s="8"/>
      <c r="L9" s="16">
        <f t="shared" si="2"/>
        <v>10600</v>
      </c>
      <c r="M9" s="16">
        <f t="shared" si="2"/>
        <v>6298</v>
      </c>
      <c r="N9" s="41">
        <f t="shared" si="3"/>
        <v>4.9840933191940613E-2</v>
      </c>
      <c r="O9" s="8"/>
      <c r="P9" s="8"/>
      <c r="Q9" s="8"/>
      <c r="R9" s="8"/>
    </row>
    <row r="10" spans="1:18">
      <c r="A10" s="47" t="s">
        <v>9</v>
      </c>
      <c r="B10" s="45" t="s">
        <v>34</v>
      </c>
      <c r="C10" s="51">
        <v>25000</v>
      </c>
      <c r="D10" s="51">
        <v>25000</v>
      </c>
      <c r="E10" s="57">
        <f t="shared" si="0"/>
        <v>0</v>
      </c>
      <c r="F10" s="51"/>
      <c r="G10" s="51"/>
      <c r="H10" s="48">
        <v>25000</v>
      </c>
      <c r="I10" s="48">
        <v>25000</v>
      </c>
      <c r="J10" s="44">
        <f t="shared" si="1"/>
        <v>0</v>
      </c>
      <c r="K10" s="8"/>
      <c r="L10" s="16">
        <f t="shared" si="2"/>
        <v>0</v>
      </c>
      <c r="M10" s="16">
        <f t="shared" si="2"/>
        <v>0</v>
      </c>
      <c r="N10" s="41">
        <f t="shared" si="3"/>
        <v>0</v>
      </c>
      <c r="O10" s="8"/>
      <c r="P10" s="8"/>
      <c r="Q10" s="8"/>
      <c r="R10" s="8"/>
    </row>
    <row r="11" spans="1:18">
      <c r="A11" s="42" t="s">
        <v>21</v>
      </c>
      <c r="B11" s="45" t="s">
        <v>34</v>
      </c>
      <c r="C11" s="44">
        <v>1435400</v>
      </c>
      <c r="D11" s="40">
        <v>1498452</v>
      </c>
      <c r="E11" s="56">
        <f t="shared" si="0"/>
        <v>63052</v>
      </c>
      <c r="F11" s="44">
        <f>SUM(E5:E11)</f>
        <v>124995</v>
      </c>
      <c r="G11" s="44"/>
      <c r="H11" s="43">
        <f>55848+10000+10500+1374600</f>
        <v>1450948</v>
      </c>
      <c r="I11" s="43">
        <f>55848+48307+7391+1492948+96300+50353</f>
        <v>1751147</v>
      </c>
      <c r="J11" s="44">
        <f t="shared" si="1"/>
        <v>300199</v>
      </c>
      <c r="K11" s="1"/>
      <c r="L11" s="16">
        <f t="shared" si="2"/>
        <v>-15548</v>
      </c>
      <c r="M11" s="16">
        <f t="shared" si="2"/>
        <v>-252695</v>
      </c>
      <c r="N11" s="41">
        <f t="shared" si="3"/>
        <v>-0.14430256283453075</v>
      </c>
    </row>
    <row r="12" spans="1:18">
      <c r="A12" s="42"/>
      <c r="B12" s="42"/>
      <c r="C12" s="44"/>
      <c r="D12" s="40"/>
      <c r="E12" s="40"/>
      <c r="F12" s="44"/>
      <c r="G12" s="44"/>
      <c r="H12" s="43"/>
      <c r="I12" s="43"/>
      <c r="J12" s="44"/>
      <c r="K12" s="1"/>
      <c r="L12" s="16"/>
      <c r="M12" s="16"/>
      <c r="N12" s="41"/>
    </row>
    <row r="13" spans="1:18">
      <c r="A13" s="45" t="s">
        <v>1</v>
      </c>
      <c r="B13" s="42" t="s">
        <v>33</v>
      </c>
      <c r="C13" s="44">
        <v>3139900</v>
      </c>
      <c r="D13" s="44">
        <v>3107874</v>
      </c>
      <c r="E13" s="40">
        <f>D13-C13</f>
        <v>-32026</v>
      </c>
      <c r="F13" s="45"/>
      <c r="G13" s="45"/>
      <c r="H13" s="43">
        <v>2938915</v>
      </c>
      <c r="I13" s="43">
        <v>3089682</v>
      </c>
      <c r="J13" s="44">
        <f>I13-H13</f>
        <v>150767</v>
      </c>
      <c r="K13" s="1"/>
      <c r="L13" s="16">
        <f>C13-H13</f>
        <v>200985</v>
      </c>
      <c r="M13" s="16">
        <f>D13-I13</f>
        <v>18192</v>
      </c>
      <c r="N13" s="41">
        <f>(D13-I13)/I13</f>
        <v>5.8879845887052458E-3</v>
      </c>
    </row>
    <row r="14" spans="1:18">
      <c r="A14" s="39" t="s">
        <v>13</v>
      </c>
      <c r="B14" s="42" t="s">
        <v>33</v>
      </c>
      <c r="C14" s="50">
        <v>1108700</v>
      </c>
      <c r="D14" s="50">
        <v>1765028</v>
      </c>
      <c r="E14" s="56">
        <f>D14-C14</f>
        <v>656328</v>
      </c>
      <c r="F14" s="50">
        <f>SUM(E13:E14)</f>
        <v>624302</v>
      </c>
      <c r="G14" s="50"/>
      <c r="H14" s="46">
        <f>662900+87100</f>
        <v>750000</v>
      </c>
      <c r="I14" s="46">
        <f>1014017+131125</f>
        <v>1145142</v>
      </c>
      <c r="J14" s="44">
        <f>I14-H14</f>
        <v>395142</v>
      </c>
      <c r="K14" s="1"/>
      <c r="L14" s="16">
        <f>C14-H14</f>
        <v>358700</v>
      </c>
      <c r="M14" s="16">
        <f>D14-I14</f>
        <v>619886</v>
      </c>
      <c r="N14" s="41">
        <f>(D14-I14)/I14</f>
        <v>0.54131801994861772</v>
      </c>
    </row>
    <row r="15" spans="1:18">
      <c r="A15" s="45"/>
      <c r="B15" s="42"/>
      <c r="C15" s="44"/>
      <c r="D15" s="44"/>
      <c r="E15" s="40"/>
      <c r="F15" s="45"/>
      <c r="G15" s="45"/>
      <c r="H15" s="43"/>
      <c r="I15" s="43"/>
      <c r="J15" s="44"/>
      <c r="K15" s="1"/>
      <c r="L15" s="16"/>
      <c r="M15" s="16"/>
      <c r="N15" s="41"/>
    </row>
    <row r="16" spans="1:18" ht="14.1" customHeight="1">
      <c r="A16" s="45" t="s">
        <v>2</v>
      </c>
      <c r="B16" s="45" t="s">
        <v>2</v>
      </c>
      <c r="C16" s="44">
        <v>4827800</v>
      </c>
      <c r="D16" s="44">
        <v>5701680</v>
      </c>
      <c r="E16" s="56">
        <f>D16-C16</f>
        <v>873880</v>
      </c>
      <c r="F16" s="44">
        <f>SUM(E16)</f>
        <v>873880</v>
      </c>
      <c r="G16" s="44"/>
      <c r="H16" s="43">
        <v>3305066</v>
      </c>
      <c r="I16" s="43">
        <v>4661095</v>
      </c>
      <c r="J16" s="44">
        <f>I16-H16</f>
        <v>1356029</v>
      </c>
      <c r="K16" s="1"/>
      <c r="L16" s="16">
        <f>C16-H16</f>
        <v>1522734</v>
      </c>
      <c r="M16" s="16">
        <f>D16-I16</f>
        <v>1040585</v>
      </c>
      <c r="N16" s="41">
        <f>(D16-I16)/I16</f>
        <v>0.22324904341147306</v>
      </c>
    </row>
    <row r="17" spans="1:18">
      <c r="A17" s="45"/>
      <c r="B17" s="42"/>
      <c r="C17" s="44"/>
      <c r="D17" s="44"/>
      <c r="E17" s="40"/>
      <c r="F17" s="45"/>
      <c r="G17" s="45"/>
      <c r="H17" s="43"/>
      <c r="I17" s="43"/>
      <c r="J17" s="44"/>
      <c r="K17" s="1"/>
      <c r="L17" s="16"/>
      <c r="M17" s="16"/>
      <c r="N17" s="41"/>
    </row>
    <row r="18" spans="1:18">
      <c r="A18" s="45" t="s">
        <v>4</v>
      </c>
      <c r="B18" s="39" t="s">
        <v>10</v>
      </c>
      <c r="C18" s="44">
        <v>188700</v>
      </c>
      <c r="D18" s="44">
        <v>191680</v>
      </c>
      <c r="E18" s="40">
        <f t="shared" ref="E18:E20" si="4">D18-C18</f>
        <v>2980</v>
      </c>
      <c r="F18" s="45"/>
      <c r="G18" s="45"/>
      <c r="H18" s="43">
        <v>205000</v>
      </c>
      <c r="I18" s="43">
        <v>194758</v>
      </c>
      <c r="J18" s="44">
        <f t="shared" ref="J18:J30" si="5">I18-H18</f>
        <v>-10242</v>
      </c>
      <c r="K18" s="1"/>
      <c r="L18" s="16">
        <f t="shared" ref="L18:M23" si="6">C18-H18</f>
        <v>-16300</v>
      </c>
      <c r="M18" s="16">
        <f t="shared" si="6"/>
        <v>-3078</v>
      </c>
      <c r="N18" s="41">
        <f t="shared" ref="N18:N23" si="7">(D18-I18)/I18</f>
        <v>-1.580422883783978E-2</v>
      </c>
    </row>
    <row r="19" spans="1:18">
      <c r="A19" s="39" t="s">
        <v>10</v>
      </c>
      <c r="B19" s="39" t="s">
        <v>10</v>
      </c>
      <c r="C19" s="50">
        <v>940400</v>
      </c>
      <c r="D19" s="50">
        <v>717826</v>
      </c>
      <c r="E19" s="40">
        <f t="shared" si="4"/>
        <v>-222574</v>
      </c>
      <c r="F19" s="46"/>
      <c r="G19" s="46"/>
      <c r="H19" s="46">
        <f>71000+89600+837000+25000</f>
        <v>1022600</v>
      </c>
      <c r="I19" s="46">
        <f>71000+89600+776500+25000</f>
        <v>962100</v>
      </c>
      <c r="J19" s="44">
        <f t="shared" si="5"/>
        <v>-60500</v>
      </c>
      <c r="K19" s="1"/>
      <c r="L19" s="16">
        <f t="shared" si="6"/>
        <v>-82200</v>
      </c>
      <c r="M19" s="16">
        <f t="shared" si="6"/>
        <v>-244274</v>
      </c>
      <c r="N19" s="41">
        <f t="shared" si="7"/>
        <v>-0.2538966843363476</v>
      </c>
    </row>
    <row r="20" spans="1:18">
      <c r="A20" s="39" t="s">
        <v>12</v>
      </c>
      <c r="B20" s="39" t="s">
        <v>10</v>
      </c>
      <c r="C20" s="50">
        <v>5000</v>
      </c>
      <c r="D20" s="50">
        <v>3264</v>
      </c>
      <c r="E20" s="40">
        <f t="shared" si="4"/>
        <v>-1736</v>
      </c>
      <c r="F20" s="39"/>
      <c r="G20" s="39"/>
      <c r="H20" s="46">
        <v>5000</v>
      </c>
      <c r="I20" s="46">
        <v>6046</v>
      </c>
      <c r="J20" s="44">
        <f t="shared" si="5"/>
        <v>1046</v>
      </c>
      <c r="K20" s="1"/>
      <c r="L20" s="16">
        <f t="shared" si="6"/>
        <v>0</v>
      </c>
      <c r="M20" s="16">
        <f t="shared" si="6"/>
        <v>-2782</v>
      </c>
      <c r="N20" s="41">
        <f t="shared" si="7"/>
        <v>-0.46013893483294738</v>
      </c>
    </row>
    <row r="21" spans="1:18">
      <c r="A21" s="39" t="s">
        <v>6</v>
      </c>
      <c r="B21" s="39" t="s">
        <v>10</v>
      </c>
      <c r="C21" s="50">
        <v>581300</v>
      </c>
      <c r="D21" s="50">
        <v>556444</v>
      </c>
      <c r="E21" s="40">
        <f t="shared" ref="E21:E30" si="8">D21-C21</f>
        <v>-24856</v>
      </c>
      <c r="F21" s="39"/>
      <c r="G21" s="39"/>
      <c r="H21" s="46">
        <v>581303</v>
      </c>
      <c r="I21" s="46">
        <v>581103</v>
      </c>
      <c r="J21" s="44">
        <f t="shared" si="5"/>
        <v>-200</v>
      </c>
      <c r="K21" s="1"/>
      <c r="L21" s="16">
        <f t="shared" si="6"/>
        <v>-3</v>
      </c>
      <c r="M21" s="16">
        <f t="shared" si="6"/>
        <v>-24659</v>
      </c>
      <c r="N21" s="41">
        <f t="shared" si="7"/>
        <v>-4.2434817923844827E-2</v>
      </c>
    </row>
    <row r="22" spans="1:18">
      <c r="A22" s="45" t="s">
        <v>28</v>
      </c>
      <c r="B22" s="39" t="s">
        <v>10</v>
      </c>
      <c r="C22" s="44">
        <v>150000</v>
      </c>
      <c r="D22" s="44">
        <v>0</v>
      </c>
      <c r="E22" s="40">
        <f>D22-C22</f>
        <v>-150000</v>
      </c>
      <c r="H22" s="43">
        <v>100000</v>
      </c>
      <c r="I22" s="43">
        <v>174593</v>
      </c>
      <c r="J22" s="44">
        <f>I22-H22</f>
        <v>74593</v>
      </c>
      <c r="K22" s="1"/>
      <c r="L22" s="16">
        <f t="shared" si="6"/>
        <v>50000</v>
      </c>
      <c r="M22" s="16">
        <f t="shared" si="6"/>
        <v>-174593</v>
      </c>
      <c r="N22" s="41">
        <f t="shared" si="7"/>
        <v>-1</v>
      </c>
      <c r="O22" s="45"/>
    </row>
    <row r="23" spans="1:18">
      <c r="A23" s="47" t="s">
        <v>7</v>
      </c>
      <c r="B23" s="39" t="s">
        <v>10</v>
      </c>
      <c r="C23" s="51">
        <v>38700</v>
      </c>
      <c r="D23" s="51">
        <v>38700</v>
      </c>
      <c r="E23" s="56">
        <f>D23-C23</f>
        <v>0</v>
      </c>
      <c r="F23" s="51">
        <f>SUM(E18:E23)</f>
        <v>-396186</v>
      </c>
      <c r="G23" s="51"/>
      <c r="H23" s="48">
        <v>38700</v>
      </c>
      <c r="I23" s="48">
        <v>38700</v>
      </c>
      <c r="J23" s="44">
        <f>I23-H23</f>
        <v>0</v>
      </c>
      <c r="K23" s="8"/>
      <c r="L23" s="16">
        <f t="shared" si="6"/>
        <v>0</v>
      </c>
      <c r="M23" s="16">
        <f t="shared" si="6"/>
        <v>0</v>
      </c>
      <c r="N23" s="41">
        <f t="shared" si="7"/>
        <v>0</v>
      </c>
      <c r="O23" s="8"/>
      <c r="P23" s="8"/>
      <c r="Q23" s="8"/>
      <c r="R23" s="8"/>
    </row>
    <row r="25" spans="1:18">
      <c r="A25" s="45" t="s">
        <v>5</v>
      </c>
      <c r="B25" s="45" t="s">
        <v>5</v>
      </c>
      <c r="C25" s="44">
        <v>857000</v>
      </c>
      <c r="D25" s="44">
        <v>721758</v>
      </c>
      <c r="E25" s="56">
        <f t="shared" si="8"/>
        <v>-135242</v>
      </c>
      <c r="F25" s="44">
        <f>SUM(E25)</f>
        <v>-135242</v>
      </c>
      <c r="G25" s="44"/>
      <c r="H25" s="43">
        <v>907041</v>
      </c>
      <c r="I25" s="43">
        <v>764076</v>
      </c>
      <c r="J25" s="44">
        <f t="shared" si="5"/>
        <v>-142965</v>
      </c>
      <c r="K25" s="1"/>
      <c r="L25" s="16">
        <f>C25-H25</f>
        <v>-50041</v>
      </c>
      <c r="M25" s="16">
        <f>D25-I25</f>
        <v>-42318</v>
      </c>
      <c r="N25" s="41">
        <f>(D25-I25)/I25</f>
        <v>-5.5384542898873936E-2</v>
      </c>
    </row>
    <row r="27" spans="1:18">
      <c r="A27" s="39" t="s">
        <v>0</v>
      </c>
      <c r="B27" s="39" t="s">
        <v>0</v>
      </c>
      <c r="C27" s="40">
        <v>-600000</v>
      </c>
      <c r="D27" s="40">
        <v>-950544</v>
      </c>
      <c r="E27" s="56">
        <f>D27-C27</f>
        <v>-350544</v>
      </c>
      <c r="F27" s="50">
        <f>SUM(E27)</f>
        <v>-350544</v>
      </c>
      <c r="G27" s="50"/>
      <c r="H27" s="40">
        <v>-147700</v>
      </c>
      <c r="I27" s="40">
        <v>-715000</v>
      </c>
      <c r="J27" s="44">
        <f>I27-H27</f>
        <v>-567300</v>
      </c>
      <c r="K27" s="1"/>
      <c r="L27" s="16">
        <f>C27-H27</f>
        <v>-452300</v>
      </c>
      <c r="M27" s="16">
        <f>D27-I27</f>
        <v>-235544</v>
      </c>
      <c r="N27" s="41">
        <f>(D27-I27)/I27</f>
        <v>0.32943216783216783</v>
      </c>
    </row>
    <row r="28" spans="1:18">
      <c r="K28" s="12"/>
    </row>
    <row r="29" spans="1:18">
      <c r="A29" s="47" t="s">
        <v>30</v>
      </c>
      <c r="B29" s="47"/>
      <c r="C29" s="51">
        <v>0</v>
      </c>
      <c r="D29" s="51">
        <v>0</v>
      </c>
      <c r="E29" s="40">
        <f t="shared" si="8"/>
        <v>0</v>
      </c>
      <c r="F29" s="47"/>
      <c r="G29" s="47"/>
      <c r="H29" s="48">
        <v>357253</v>
      </c>
      <c r="I29" s="48">
        <v>0</v>
      </c>
      <c r="J29" s="44">
        <f t="shared" si="5"/>
        <v>-357253</v>
      </c>
      <c r="K29" s="3"/>
      <c r="L29" s="16">
        <f>C29-H29</f>
        <v>-357253</v>
      </c>
      <c r="M29" s="16">
        <f>D29-I29</f>
        <v>0</v>
      </c>
      <c r="N29" s="41"/>
      <c r="O29" s="8"/>
      <c r="P29" s="8"/>
      <c r="Q29" s="8"/>
      <c r="R29" s="8"/>
    </row>
    <row r="30" spans="1:18">
      <c r="A30" s="47" t="s">
        <v>29</v>
      </c>
      <c r="B30" s="47"/>
      <c r="C30" s="51">
        <v>-346800</v>
      </c>
      <c r="D30" s="51">
        <v>0</v>
      </c>
      <c r="E30" s="40">
        <f t="shared" si="8"/>
        <v>346800</v>
      </c>
      <c r="F30" s="51">
        <f>SUM(E29:E30)</f>
        <v>346800</v>
      </c>
      <c r="G30" s="51"/>
      <c r="H30" s="48">
        <v>0</v>
      </c>
      <c r="I30" s="48">
        <v>0</v>
      </c>
      <c r="J30" s="44">
        <f t="shared" si="5"/>
        <v>0</v>
      </c>
      <c r="K30" s="3"/>
      <c r="L30" s="16">
        <f>C30-H30</f>
        <v>-346800</v>
      </c>
      <c r="M30" s="16">
        <f>D30-I30</f>
        <v>0</v>
      </c>
      <c r="N30" s="55"/>
      <c r="O30" s="8"/>
      <c r="P30" s="8"/>
      <c r="Q30" s="8"/>
      <c r="R30" s="8"/>
    </row>
    <row r="31" spans="1:18">
      <c r="A31" s="4"/>
      <c r="B31" s="4"/>
      <c r="C31" s="34">
        <f>SUM(C5:C30)</f>
        <v>13160900</v>
      </c>
      <c r="D31" s="34">
        <f t="shared" ref="D31:M31" si="9">SUM(D5:D30)</f>
        <v>14248905</v>
      </c>
      <c r="E31" s="34">
        <f t="shared" si="9"/>
        <v>1088005</v>
      </c>
      <c r="F31" s="34">
        <f t="shared" si="9"/>
        <v>1088005</v>
      </c>
      <c r="G31" s="58"/>
      <c r="H31" s="34">
        <f t="shared" si="9"/>
        <v>12386209</v>
      </c>
      <c r="I31" s="34">
        <f t="shared" si="9"/>
        <v>13550123</v>
      </c>
      <c r="J31" s="34">
        <f t="shared" si="9"/>
        <v>1163914</v>
      </c>
      <c r="K31" s="58"/>
      <c r="L31" s="34">
        <f t="shared" si="9"/>
        <v>774691</v>
      </c>
      <c r="M31" s="34">
        <f t="shared" si="9"/>
        <v>698782</v>
      </c>
      <c r="N31" s="55"/>
      <c r="O31" s="8"/>
      <c r="P31" s="8"/>
      <c r="Q31" s="8"/>
      <c r="R31" s="8"/>
    </row>
    <row r="32" spans="1:18">
      <c r="A32" s="3"/>
      <c r="B32" s="3"/>
      <c r="C32" s="52"/>
      <c r="D32" s="52"/>
      <c r="E32" s="52"/>
      <c r="F32" s="3"/>
      <c r="G32" s="3"/>
      <c r="H32" s="20"/>
      <c r="I32" s="19"/>
      <c r="J32" s="21"/>
      <c r="K32" s="5"/>
      <c r="L32" s="8"/>
      <c r="M32" s="8"/>
      <c r="N32" s="3"/>
      <c r="O32" s="8"/>
      <c r="P32" s="8"/>
      <c r="Q32" s="8"/>
      <c r="R32" s="8"/>
    </row>
    <row r="33" spans="1:14" s="10" customFormat="1">
      <c r="A33" s="13"/>
      <c r="B33" s="13"/>
      <c r="C33" s="35"/>
      <c r="D33" s="35"/>
      <c r="E33" s="35"/>
      <c r="F33" s="13"/>
      <c r="G33" s="13"/>
      <c r="H33" s="25"/>
      <c r="I33" s="35"/>
      <c r="J33" s="36"/>
      <c r="K33" s="6"/>
      <c r="L33" s="7"/>
      <c r="M33" s="7"/>
      <c r="N33" s="6"/>
    </row>
    <row r="34" spans="1:14" s="10" customFormat="1">
      <c r="A34" s="9"/>
      <c r="B34" s="9"/>
      <c r="C34" s="26"/>
      <c r="D34" s="26"/>
      <c r="E34" s="26"/>
      <c r="F34" s="9"/>
      <c r="G34" s="9"/>
      <c r="H34" s="26"/>
      <c r="I34" s="26"/>
      <c r="J34" s="36"/>
      <c r="K34" s="6"/>
      <c r="L34" s="7"/>
      <c r="M34" s="7"/>
      <c r="N34" s="6"/>
    </row>
    <row r="35" spans="1:14" s="10" customFormat="1">
      <c r="A35" s="14"/>
      <c r="B35" s="14"/>
      <c r="C35" s="53"/>
      <c r="D35" s="53"/>
      <c r="E35" s="54"/>
      <c r="F35" s="14"/>
      <c r="G35" s="14"/>
      <c r="H35" s="23"/>
      <c r="I35" s="23"/>
      <c r="J35" s="24"/>
      <c r="L35" s="7"/>
      <c r="M35" s="7"/>
      <c r="N35" s="6"/>
    </row>
    <row r="36" spans="1:14" s="10" customFormat="1">
      <c r="A36" s="13"/>
      <c r="B36" s="13"/>
      <c r="C36" s="35"/>
      <c r="D36" s="35"/>
      <c r="E36" s="35"/>
      <c r="F36" s="13"/>
      <c r="G36" s="13"/>
      <c r="H36" s="37"/>
      <c r="I36" s="37"/>
      <c r="J36" s="24"/>
      <c r="K36" s="11"/>
      <c r="L36" s="7"/>
      <c r="M36" s="7"/>
      <c r="N36" s="6"/>
    </row>
    <row r="37" spans="1:14" s="10" customFormat="1">
      <c r="A37" s="13"/>
      <c r="B37" s="13"/>
      <c r="C37" s="35"/>
      <c r="D37" s="35"/>
      <c r="E37" s="35"/>
      <c r="F37" s="13"/>
      <c r="G37" s="13"/>
      <c r="H37" s="37"/>
      <c r="I37" s="37"/>
      <c r="J37" s="24"/>
      <c r="K37" s="11"/>
      <c r="L37" s="6"/>
      <c r="M37" s="6"/>
      <c r="N37" s="6"/>
    </row>
    <row r="38" spans="1:14" s="10" customFormat="1">
      <c r="A38" s="13"/>
      <c r="B38" s="13"/>
      <c r="C38" s="35"/>
      <c r="D38" s="35"/>
      <c r="E38" s="35"/>
      <c r="F38" s="13"/>
      <c r="G38" s="13"/>
      <c r="H38" s="37"/>
      <c r="I38" s="37"/>
      <c r="J38" s="24"/>
      <c r="K38" s="11"/>
      <c r="L38" s="6"/>
      <c r="M38" s="6"/>
      <c r="N38" s="6"/>
    </row>
    <row r="39" spans="1:14" s="10" customFormat="1">
      <c r="A39" s="13"/>
      <c r="B39" s="13"/>
      <c r="C39" s="35"/>
      <c r="D39" s="35"/>
      <c r="E39" s="35"/>
      <c r="F39" s="13"/>
      <c r="G39" s="13"/>
      <c r="H39" s="37"/>
      <c r="I39" s="37"/>
      <c r="J39" s="24"/>
      <c r="K39" s="11"/>
      <c r="L39" s="7"/>
      <c r="M39" s="7"/>
      <c r="N39" s="6"/>
    </row>
    <row r="40" spans="1:14" s="10" customFormat="1">
      <c r="A40" s="13"/>
      <c r="B40" s="13"/>
      <c r="C40" s="35"/>
      <c r="D40" s="35"/>
      <c r="E40" s="35"/>
      <c r="F40" s="13"/>
      <c r="G40" s="13"/>
      <c r="H40" s="37"/>
      <c r="I40" s="37"/>
      <c r="J40" s="24"/>
      <c r="K40" s="11"/>
      <c r="L40" s="6"/>
      <c r="M40" s="6"/>
      <c r="N40" s="6"/>
    </row>
    <row r="41" spans="1:14" s="10" customFormat="1">
      <c r="A41" s="13"/>
      <c r="B41" s="13"/>
      <c r="C41" s="35"/>
      <c r="D41" s="35"/>
      <c r="E41" s="35"/>
      <c r="F41" s="13"/>
      <c r="G41" s="13"/>
      <c r="H41" s="23"/>
      <c r="I41" s="23"/>
      <c r="J41" s="24"/>
      <c r="L41" s="6"/>
      <c r="M41" s="6"/>
      <c r="N41" s="6"/>
    </row>
    <row r="42" spans="1:14" s="10" customFormat="1">
      <c r="A42" s="9"/>
      <c r="B42" s="9"/>
      <c r="C42" s="26"/>
      <c r="D42" s="26"/>
      <c r="E42" s="26"/>
      <c r="F42" s="9"/>
      <c r="G42" s="9"/>
      <c r="H42" s="22"/>
      <c r="I42" s="23"/>
      <c r="J42" s="36"/>
      <c r="K42" s="13"/>
      <c r="L42" s="6"/>
      <c r="M42" s="6"/>
      <c r="N42" s="6"/>
    </row>
    <row r="43" spans="1:14" s="10" customFormat="1">
      <c r="C43" s="23"/>
      <c r="D43" s="23"/>
      <c r="E43" s="23"/>
      <c r="H43" s="23"/>
      <c r="I43" s="23"/>
      <c r="J43" s="24"/>
      <c r="K43" s="12"/>
    </row>
    <row r="44" spans="1:14" s="10" customFormat="1">
      <c r="C44" s="23"/>
      <c r="D44" s="23"/>
      <c r="E44" s="23"/>
      <c r="H44" s="23"/>
      <c r="I44" s="23"/>
      <c r="J44" s="24"/>
      <c r="K44" s="12"/>
    </row>
    <row r="45" spans="1:14" s="10" customFormat="1">
      <c r="C45" s="23"/>
      <c r="D45" s="23"/>
      <c r="E45" s="23"/>
      <c r="H45" s="23"/>
      <c r="I45" s="23"/>
      <c r="J45" s="24"/>
    </row>
    <row r="46" spans="1:14" s="10" customFormat="1">
      <c r="C46" s="23"/>
      <c r="D46" s="23"/>
      <c r="E46" s="23"/>
      <c r="H46" s="37"/>
      <c r="I46" s="37"/>
      <c r="J46" s="24"/>
      <c r="K46" s="38"/>
      <c r="N46" s="11"/>
    </row>
    <row r="47" spans="1:14" s="10" customFormat="1">
      <c r="C47" s="23"/>
      <c r="D47" s="23"/>
      <c r="E47" s="23"/>
      <c r="H47" s="37"/>
      <c r="I47" s="37"/>
      <c r="J47" s="24"/>
      <c r="K47" s="38"/>
      <c r="N47" s="11"/>
    </row>
    <row r="48" spans="1:14" s="10" customFormat="1">
      <c r="C48" s="23"/>
      <c r="D48" s="23"/>
      <c r="E48" s="23"/>
      <c r="H48" s="37"/>
      <c r="I48" s="37"/>
      <c r="J48" s="24"/>
      <c r="K48" s="38"/>
      <c r="N48" s="11"/>
    </row>
    <row r="49" spans="3:13" s="10" customFormat="1">
      <c r="C49" s="23"/>
      <c r="D49" s="23"/>
      <c r="E49" s="23"/>
      <c r="H49" s="23"/>
      <c r="I49" s="23"/>
      <c r="J49" s="24"/>
      <c r="K49" s="12"/>
    </row>
    <row r="50" spans="3:13" s="10" customFormat="1">
      <c r="C50" s="23"/>
      <c r="D50" s="23"/>
      <c r="E50" s="23"/>
      <c r="H50" s="37"/>
      <c r="I50" s="23"/>
      <c r="J50" s="24"/>
      <c r="K50" s="12"/>
    </row>
    <row r="51" spans="3:13" s="10" customFormat="1">
      <c r="C51" s="23"/>
      <c r="D51" s="23"/>
      <c r="E51" s="23"/>
      <c r="H51" s="23"/>
      <c r="I51" s="23"/>
      <c r="J51" s="24"/>
      <c r="K51" s="12"/>
    </row>
    <row r="52" spans="3:13" s="10" customFormat="1">
      <c r="C52" s="23"/>
      <c r="D52" s="23"/>
      <c r="E52" s="23"/>
      <c r="H52" s="23"/>
      <c r="I52" s="23"/>
      <c r="J52" s="27"/>
      <c r="K52" s="12"/>
    </row>
    <row r="53" spans="3:13" s="10" customFormat="1">
      <c r="C53" s="23"/>
      <c r="D53" s="23"/>
      <c r="E53" s="23"/>
      <c r="H53" s="23"/>
      <c r="I53" s="23"/>
      <c r="J53" s="24"/>
      <c r="K53" s="12"/>
    </row>
    <row r="54" spans="3:13" s="10" customFormat="1">
      <c r="C54" s="23"/>
      <c r="D54" s="23"/>
      <c r="E54" s="23"/>
      <c r="H54" s="23"/>
      <c r="I54" s="23"/>
      <c r="J54" s="24"/>
      <c r="K54" s="12"/>
      <c r="L54" s="12"/>
      <c r="M54" s="12"/>
    </row>
    <row r="55" spans="3:13" s="10" customFormat="1">
      <c r="C55" s="23"/>
      <c r="D55" s="23"/>
      <c r="E55" s="23"/>
      <c r="H55" s="23"/>
      <c r="I55" s="23"/>
      <c r="J55" s="24"/>
      <c r="K55" s="12"/>
      <c r="L55" s="12"/>
      <c r="M55" s="12"/>
    </row>
    <row r="56" spans="3:13" s="10" customFormat="1">
      <c r="C56" s="23"/>
      <c r="D56" s="23"/>
      <c r="E56" s="23"/>
      <c r="H56" s="23"/>
      <c r="I56" s="23"/>
      <c r="J56" s="24"/>
      <c r="K56" s="12"/>
    </row>
    <row r="57" spans="3:13" s="10" customFormat="1">
      <c r="C57" s="23"/>
      <c r="D57" s="23"/>
      <c r="E57" s="23"/>
      <c r="H57" s="23"/>
      <c r="I57" s="23"/>
      <c r="J57" s="24"/>
      <c r="K57" s="12"/>
    </row>
    <row r="58" spans="3:13">
      <c r="H58" s="16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HNB SF PAPER </vt:lpstr>
    </vt:vector>
  </TitlesOfParts>
  <Company>North East Lincolnshire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Allenby, Alex</dc:creator>
  <cp:lastModifiedBy>Dave Kirven (NLBC)</cp:lastModifiedBy>
  <cp:lastPrinted>2020-06-26T10:15:36Z</cp:lastPrinted>
  <dcterms:created xsi:type="dcterms:W3CDTF">2018-04-04T09:47:20Z</dcterms:created>
  <dcterms:modified xsi:type="dcterms:W3CDTF">2020-09-24T14:21:10Z</dcterms:modified>
</cp:coreProperties>
</file>