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0" documentId="13_ncr:1_{608B29E2-C215-4702-8D28-DB621B16FA9F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Parking Revenu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N7" i="1"/>
  <c r="M7" i="1"/>
  <c r="M10" i="1"/>
  <c r="L10" i="1"/>
  <c r="L7" i="1"/>
  <c r="K4" i="1"/>
  <c r="N11" i="1" l="1"/>
  <c r="M11" i="1"/>
  <c r="L11" i="1"/>
  <c r="K5" i="1"/>
  <c r="K7" i="1" s="1"/>
  <c r="K10" i="1"/>
  <c r="J4" i="1"/>
  <c r="K11" i="1" l="1"/>
  <c r="J5" i="1"/>
  <c r="J7" i="1" s="1"/>
  <c r="J10" i="1"/>
  <c r="J11" i="1" l="1"/>
  <c r="I4" i="1"/>
  <c r="I7" i="1" s="1"/>
  <c r="I10" i="1"/>
  <c r="I11" i="1" l="1"/>
  <c r="H10" i="1"/>
  <c r="H7" i="1"/>
  <c r="H11" i="1" s="1"/>
  <c r="G7" i="1" l="1"/>
  <c r="G10" i="1"/>
  <c r="G11" i="1" l="1"/>
  <c r="E10" i="1"/>
  <c r="E7" i="1"/>
  <c r="D10" i="1"/>
  <c r="D7" i="1"/>
  <c r="C10" i="1"/>
  <c r="C7" i="1"/>
  <c r="B10" i="1"/>
  <c r="B7" i="1"/>
  <c r="C11" i="1" l="1"/>
  <c r="B11" i="1"/>
  <c r="D11" i="1"/>
  <c r="E11" i="1"/>
  <c r="F10" i="1"/>
  <c r="F7" i="1"/>
  <c r="F11" i="1" l="1"/>
</calcChain>
</file>

<file path=xl/sharedStrings.xml><?xml version="1.0" encoding="utf-8"?>
<sst xmlns="http://schemas.openxmlformats.org/spreadsheetml/2006/main" count="41" uniqueCount="34">
  <si>
    <r>
      <t>Parking Revenues</t>
    </r>
    <r>
      <rPr>
        <sz val="12"/>
        <color indexed="8"/>
        <rFont val="Arial"/>
        <family val="2"/>
      </rPr>
      <t xml:space="preserve"> (figure rounded to nearest £)</t>
    </r>
  </si>
  <si>
    <t>2015/16</t>
  </si>
  <si>
    <t>Income: Pay &amp; Display (off street parking)</t>
  </si>
  <si>
    <t>Income: Season Tickets (off street parking)</t>
  </si>
  <si>
    <t>Income: Staff Permits (off street parking)</t>
  </si>
  <si>
    <t>Income: Residents Parking Permits (on street parking)</t>
  </si>
  <si>
    <t>Income: Penalty Charge Income (on &amp; off street parking combined)</t>
  </si>
  <si>
    <t>Income amount</t>
  </si>
  <si>
    <t>Expenditure: Contract Fee</t>
  </si>
  <si>
    <t xml:space="preserve">Expenditure: Other Expenses </t>
  </si>
  <si>
    <t>Expenditure amount</t>
  </si>
  <si>
    <t>Surplus amount</t>
  </si>
  <si>
    <t>How surplus used</t>
  </si>
  <si>
    <t>Allocated to road improvements and resurfacing works</t>
  </si>
  <si>
    <t xml:space="preserve">Notes:                                  </t>
  </si>
  <si>
    <r>
      <t>Contract Fee</t>
    </r>
    <r>
      <rPr>
        <sz val="12"/>
        <color indexed="8"/>
        <rFont val="Arial"/>
        <family val="2"/>
      </rPr>
      <t xml:space="preserve"> –includes salaries, cost per PCN issued to PATROL (allows motorists to appeal PCN's at a cost of 60p per PCN) maintenance of car parks, license fees etc  </t>
    </r>
  </si>
  <si>
    <r>
      <t>Other Expenses</t>
    </r>
    <r>
      <rPr>
        <sz val="12"/>
        <color indexed="8"/>
        <rFont val="Arial"/>
        <family val="2"/>
      </rPr>
      <t xml:space="preserve"> – operational budget, includes capital depreciation costs, rates, water, cleaning, grounds maintenance, insurances etc                                             </t>
    </r>
  </si>
  <si>
    <t>2011/12</t>
  </si>
  <si>
    <t>2012/13</t>
  </si>
  <si>
    <t>2013/14</t>
  </si>
  <si>
    <t>2014/15</t>
  </si>
  <si>
    <t>No surplus</t>
  </si>
  <si>
    <t>Allocated to the winter emergency fund</t>
  </si>
  <si>
    <t>2016/17</t>
  </si>
  <si>
    <t>2017/18</t>
  </si>
  <si>
    <t>The expenditure figure inlcudes an impairment charge for a revaluation exercise to the car parks</t>
  </si>
  <si>
    <t>2018/19</t>
  </si>
  <si>
    <t>Planned to be invested into the A180 major maintenance programme</t>
  </si>
  <si>
    <t>Invested into Scartho road junction improvements for road safety scheme</t>
  </si>
  <si>
    <t>2019/20</t>
  </si>
  <si>
    <t>2020/21</t>
  </si>
  <si>
    <t>2021/22</t>
  </si>
  <si>
    <t>2022/23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</si>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</sst>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</cellStyleXfs>
  <cellXfs count="18">
    <xf numFmtId="0" fontId="0" fillId="0" borderId="0" xfId="0"/>
    <xf numFmtId="3" fontId="22" fillId="0" borderId="0" xfId="42" applyNumberFormat="1" applyFont="1" applyAlignment="1">
      <alignment horizontal="center" vertical="center" wrapText="1"/>
    </xf>
    <xf numFmtId="0" fontId="18" fillId="0" borderId="0" xfId="42"/>
    <xf numFmtId="0" fontId="20" fillId="0" borderId="0" xfId="42" applyFont="1"/>
    <xf numFmtId="0" fontId="21" fillId="0" borderId="0" xfId="42" applyFont="1" applyAlignment="1">
      <alignment horizontal="center" vertical="center" wrapText="1"/>
    </xf>
    <xf numFmtId="0" fontId="22" fillId="0" borderId="0" xfId="42" applyFont="1" applyAlignment="1">
      <alignment vertical="center"/>
    </xf>
    <xf numFmtId="0" fontId="23" fillId="0" borderId="0" xfId="42" applyFont="1" applyAlignment="1">
      <alignment vertical="center" wrapText="1"/>
    </xf>
    <xf numFmtId="0" fontId="20" fillId="0" borderId="0" xfId="42" applyFont="1" applyAlignment="1">
      <alignment vertical="center" wrapText="1"/>
    </xf>
    <xf numFmtId="0" fontId="20" fillId="0" borderId="0" xfId="42" applyFont="1" applyAlignment="1">
      <alignment horizontal="left" vertical="center"/>
    </xf>
    <xf numFmtId="3" fontId="22" fillId="0" borderId="10" xfId="42" applyNumberFormat="1" applyFont="1" applyBorder="1" applyAlignment="1">
      <alignment horizontal="center" vertical="center" wrapText="1"/>
    </xf>
    <xf numFmtId="0" fontId="20" fillId="0" borderId="0" xfId="42" applyFont="1" applyAlignment="1">
      <alignment vertical="center"/>
    </xf>
    <xf numFmtId="3" fontId="20" fillId="0" borderId="10" xfId="42" applyNumberFormat="1" applyFont="1" applyBorder="1" applyAlignment="1">
      <alignment horizontal="center" vertical="center" wrapText="1"/>
    </xf>
    <xf numFmtId="0" fontId="18" fillId="0" borderId="0" xfId="42" applyProtection="1">
      <protection locked="0"/>
    </xf>
    <xf numFmtId="2" fontId="18" fillId="0" borderId="0" xfId="42" applyNumberFormat="1" applyProtection="1">
      <protection locked="0"/>
    </xf>
    <xf numFmtId="164" fontId="0" fillId="0" borderId="0" xfId="0" applyNumberFormat="1"/>
    <xf numFmtId="0" fontId="25" fillId="0" borderId="0" xfId="0" applyFont="1"/>
    <xf numFmtId="0" fontId="25" fillId="0" borderId="0" xfId="0" applyFont="1" applyAlignment="1">
      <alignment vertical="center"/>
    </xf>
    <xf numFmtId="4" fontId="25" fillId="0" borderId="0" xfId="0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3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zoomScaleNormal="100" workbookViewId="0">
      <pane xSplit="1" ySplit="1" topLeftCell="F2" activePane="bottomRight" state="frozenSplit"/>
      <selection pane="topRight" activeCell="B1" sqref="B1"/>
      <selection pane="bottomLeft" activeCell="A2" sqref="A2"/>
      <selection pane="bottomRight" activeCell="H9" sqref="H9"/>
    </sheetView>
  </sheetViews>
  <sheetFormatPr defaultRowHeight="14.5" x14ac:dyDescent="0.35"/>
  <cols>
    <col min="1" max="1" width="68.7265625" bestFit="1" customWidth="1"/>
    <col min="2" max="4" width="11.453125" customWidth="1"/>
    <col min="5" max="5" width="14.26953125" customWidth="1"/>
    <col min="6" max="6" width="14.7265625" customWidth="1"/>
    <col min="7" max="7" width="12.1796875" customWidth="1"/>
    <col min="8" max="8" width="17.7265625" customWidth="1"/>
    <col min="9" max="10" width="14" customWidth="1"/>
    <col min="11" max="12" width="11.453125" customWidth="1"/>
    <col min="13" max="14" width="19" customWidth="1"/>
    <col min="15" max="15" width="9.81640625" bestFit="1" customWidth="1"/>
  </cols>
  <sheetData>
    <row r="1" spans="1:15" ht="15.5" x14ac:dyDescent="0.35">
      <c r="A1" s="3" t="s">
        <v>0</v>
      </c>
      <c r="B1" s="4" t="s">
        <v>17</v>
      </c>
      <c r="C1" s="4" t="s">
        <v>18</v>
      </c>
      <c r="D1" s="4" t="s">
        <v>19</v>
      </c>
      <c r="E1" s="4" t="s">
        <v>20</v>
      </c>
      <c r="F1" s="4" t="s">
        <v>1</v>
      </c>
      <c r="G1" s="4" t="s">
        <v>23</v>
      </c>
      <c r="H1" s="4" t="s">
        <v>24</v>
      </c>
      <c r="I1" s="4" t="s">
        <v>26</v>
      </c>
      <c r="J1" s="4" t="s">
        <v>29</v>
      </c>
      <c r="K1" s="4" t="s">
        <v>30</v>
      </c>
      <c r="L1" s="4" t="s">
        <v>31</v>
      </c>
      <c r="M1" s="4" t="s">
        <v>32</v>
      </c>
      <c r="N1" s="4" t="s">
        <v>33</v>
      </c>
    </row>
    <row r="2" spans="1:15" ht="15.5" x14ac:dyDescent="0.35">
      <c r="A2" s="5" t="s">
        <v>2</v>
      </c>
      <c r="B2" s="1">
        <v>1507527</v>
      </c>
      <c r="C2" s="1">
        <v>1254009</v>
      </c>
      <c r="D2" s="1">
        <v>1375899</v>
      </c>
      <c r="E2" s="1">
        <v>1407848</v>
      </c>
      <c r="F2" s="1">
        <v>1462653</v>
      </c>
      <c r="G2" s="1">
        <v>1419455.37</v>
      </c>
      <c r="H2" s="1">
        <v>1430279</v>
      </c>
      <c r="I2" s="1">
        <v>1495405.86</v>
      </c>
      <c r="J2" s="1">
        <v>1227380.5</v>
      </c>
      <c r="K2" s="1">
        <v>734982.68</v>
      </c>
      <c r="L2" s="1">
        <v>1163272</v>
      </c>
      <c r="M2" s="1">
        <v>1421016.11</v>
      </c>
      <c r="N2" s="1">
        <v>1506613.67</v>
      </c>
    </row>
    <row r="3" spans="1:15" ht="15.5" x14ac:dyDescent="0.35">
      <c r="A3" s="5" t="s">
        <v>3</v>
      </c>
      <c r="B3" s="1">
        <v>135663</v>
      </c>
      <c r="C3" s="1">
        <v>111022</v>
      </c>
      <c r="D3" s="1">
        <v>115063</v>
      </c>
      <c r="E3" s="1">
        <v>117703</v>
      </c>
      <c r="F3" s="1">
        <v>137199</v>
      </c>
      <c r="G3" s="1">
        <v>152554.48000000001</v>
      </c>
      <c r="H3" s="1">
        <v>110105</v>
      </c>
      <c r="I3" s="1">
        <v>114577.33</v>
      </c>
      <c r="J3" s="1">
        <v>91032.67</v>
      </c>
      <c r="K3" s="1">
        <v>34538.769999999997</v>
      </c>
      <c r="L3" s="1">
        <v>66016</v>
      </c>
      <c r="M3" s="1">
        <v>109209.7</v>
      </c>
      <c r="N3" s="1">
        <v>128824.04</v>
      </c>
    </row>
    <row r="4" spans="1:15" ht="15.5" x14ac:dyDescent="0.35">
      <c r="A4" s="5" t="s">
        <v>4</v>
      </c>
      <c r="B4" s="1">
        <v>66075</v>
      </c>
      <c r="C4" s="1">
        <v>102905</v>
      </c>
      <c r="D4" s="1">
        <v>109132</v>
      </c>
      <c r="E4" s="1">
        <v>109524</v>
      </c>
      <c r="F4" s="1">
        <v>107110</v>
      </c>
      <c r="G4" s="1">
        <v>137018.76</v>
      </c>
      <c r="H4" s="1">
        <v>122562</v>
      </c>
      <c r="I4" s="1">
        <f>125904.13+14774</f>
        <v>140678.13</v>
      </c>
      <c r="J4" s="1">
        <f>159694.27+25327</f>
        <v>185021.27</v>
      </c>
      <c r="K4" s="1">
        <f>71047.72+15078</f>
        <v>86125.72</v>
      </c>
      <c r="L4" s="1">
        <v>101331</v>
      </c>
      <c r="M4" s="1">
        <v>104723.4</v>
      </c>
      <c r="N4" s="1">
        <v>121321.28</v>
      </c>
    </row>
    <row r="5" spans="1:15" ht="15.5" x14ac:dyDescent="0.35">
      <c r="A5" s="5" t="s">
        <v>5</v>
      </c>
      <c r="B5" s="1">
        <v>7747</v>
      </c>
      <c r="C5" s="1">
        <v>1419</v>
      </c>
      <c r="D5" s="1">
        <v>6074</v>
      </c>
      <c r="E5" s="1">
        <v>3881</v>
      </c>
      <c r="F5" s="1">
        <v>5264</v>
      </c>
      <c r="G5" s="1">
        <v>9449.93</v>
      </c>
      <c r="H5" s="1">
        <v>8724</v>
      </c>
      <c r="I5" s="1">
        <v>12273.5</v>
      </c>
      <c r="J5" s="1">
        <f>10830.5+32</f>
        <v>10862.5</v>
      </c>
      <c r="K5" s="1">
        <f>17330.22+32</f>
        <v>17362.22</v>
      </c>
      <c r="L5" s="1">
        <v>17211</v>
      </c>
      <c r="M5" s="1">
        <v>21241.7</v>
      </c>
      <c r="N5" s="1">
        <v>20426</v>
      </c>
    </row>
    <row r="6" spans="1:15" ht="16" thickBot="1" x14ac:dyDescent="0.4">
      <c r="A6" s="5" t="s">
        <v>6</v>
      </c>
      <c r="B6" s="1">
        <v>38210</v>
      </c>
      <c r="C6" s="1">
        <v>315346</v>
      </c>
      <c r="D6" s="1">
        <v>416932</v>
      </c>
      <c r="E6" s="1">
        <v>324005</v>
      </c>
      <c r="F6" s="1">
        <v>284491</v>
      </c>
      <c r="G6" s="1">
        <v>282730.23</v>
      </c>
      <c r="H6" s="1">
        <v>331499</v>
      </c>
      <c r="I6" s="1">
        <v>368687.87</v>
      </c>
      <c r="J6" s="1">
        <v>289709.89</v>
      </c>
      <c r="K6" s="1">
        <v>173907.61</v>
      </c>
      <c r="L6" s="1">
        <v>179556</v>
      </c>
      <c r="M6" s="1">
        <v>205473.43</v>
      </c>
      <c r="N6" s="1">
        <v>266071.18</v>
      </c>
    </row>
    <row r="7" spans="1:15" ht="16" thickBot="1" x14ac:dyDescent="0.4">
      <c r="A7" s="8" t="s">
        <v>7</v>
      </c>
      <c r="B7" s="9">
        <f t="shared" ref="B7:K7" si="0">SUM(B2:B6)</f>
        <v>1755222</v>
      </c>
      <c r="C7" s="9">
        <f t="shared" si="0"/>
        <v>1784701</v>
      </c>
      <c r="D7" s="9">
        <f t="shared" si="0"/>
        <v>2023100</v>
      </c>
      <c r="E7" s="9">
        <f t="shared" si="0"/>
        <v>1962961</v>
      </c>
      <c r="F7" s="9">
        <f t="shared" si="0"/>
        <v>1996717</v>
      </c>
      <c r="G7" s="9">
        <f t="shared" si="0"/>
        <v>2001208.77</v>
      </c>
      <c r="H7" s="9">
        <f t="shared" si="0"/>
        <v>2003169</v>
      </c>
      <c r="I7" s="9">
        <f t="shared" si="0"/>
        <v>2131622.6900000004</v>
      </c>
      <c r="J7" s="9">
        <f t="shared" si="0"/>
        <v>1804006.83</v>
      </c>
      <c r="K7" s="9">
        <f t="shared" si="0"/>
        <v>1046917</v>
      </c>
      <c r="L7" s="9">
        <f t="shared" ref="L7:M7" si="1">SUM(L2:L6)</f>
        <v>1527386</v>
      </c>
      <c r="M7" s="9">
        <f t="shared" si="1"/>
        <v>1861664.3399999999</v>
      </c>
      <c r="N7" s="9">
        <f t="shared" ref="N7" si="2">SUM(N2:N6)</f>
        <v>2043256.17</v>
      </c>
    </row>
    <row r="8" spans="1:15" ht="16" thickTop="1" x14ac:dyDescent="0.35">
      <c r="A8" s="5" t="s">
        <v>8</v>
      </c>
      <c r="B8" s="1">
        <v>730000</v>
      </c>
      <c r="C8" s="1">
        <v>730000</v>
      </c>
      <c r="D8" s="1">
        <v>730000</v>
      </c>
      <c r="E8" s="1">
        <v>730000</v>
      </c>
      <c r="F8" s="1">
        <v>768226</v>
      </c>
      <c r="G8" s="1">
        <v>774333</v>
      </c>
      <c r="H8" s="1">
        <v>791964</v>
      </c>
      <c r="I8" s="1">
        <v>816951.09</v>
      </c>
      <c r="J8" s="1">
        <v>744877.42</v>
      </c>
      <c r="K8" s="1">
        <v>750061</v>
      </c>
      <c r="L8" s="1">
        <v>774816.7</v>
      </c>
      <c r="M8" s="1">
        <v>768625.29</v>
      </c>
      <c r="N8" s="1">
        <v>934101.4</v>
      </c>
      <c r="O8" s="17"/>
    </row>
    <row r="9" spans="1:15" ht="16" thickBot="1" x14ac:dyDescent="0.4">
      <c r="A9" s="5" t="s">
        <v>9</v>
      </c>
      <c r="B9" s="1">
        <v>1183938</v>
      </c>
      <c r="C9" s="1">
        <v>885725</v>
      </c>
      <c r="D9" s="1">
        <v>1040012</v>
      </c>
      <c r="E9" s="1">
        <v>872873</v>
      </c>
      <c r="F9" s="1">
        <v>706005.49</v>
      </c>
      <c r="G9" s="1">
        <v>1247511</v>
      </c>
      <c r="H9" s="1">
        <v>793015</v>
      </c>
      <c r="I9" s="1">
        <v>1142120.7200000002</v>
      </c>
      <c r="J9" s="1">
        <v>1280252.17</v>
      </c>
      <c r="K9" s="1">
        <v>1098509.5300000003</v>
      </c>
      <c r="L9" s="1">
        <v>919199</v>
      </c>
      <c r="M9" s="1">
        <v>912179.71</v>
      </c>
      <c r="N9" s="1">
        <v>1129376.83</v>
      </c>
      <c r="O9" s="15"/>
    </row>
    <row r="10" spans="1:15" ht="16" thickBot="1" x14ac:dyDescent="0.4">
      <c r="A10" s="8" t="s">
        <v>10</v>
      </c>
      <c r="B10" s="9">
        <f t="shared" ref="B10:I10" si="3">SUM(B8:B9)</f>
        <v>1913938</v>
      </c>
      <c r="C10" s="9">
        <f t="shared" si="3"/>
        <v>1615725</v>
      </c>
      <c r="D10" s="9">
        <f t="shared" si="3"/>
        <v>1770012</v>
      </c>
      <c r="E10" s="9">
        <f t="shared" si="3"/>
        <v>1602873</v>
      </c>
      <c r="F10" s="9">
        <f t="shared" si="3"/>
        <v>1474231.49</v>
      </c>
      <c r="G10" s="9">
        <f t="shared" si="3"/>
        <v>2021844</v>
      </c>
      <c r="H10" s="9">
        <f t="shared" si="3"/>
        <v>1584979</v>
      </c>
      <c r="I10" s="9">
        <f t="shared" si="3"/>
        <v>1959071.81</v>
      </c>
      <c r="J10" s="9">
        <f t="shared" ref="J10:K10" si="4">SUM(J8:J9)</f>
        <v>2025129.5899999999</v>
      </c>
      <c r="K10" s="9">
        <f t="shared" si="4"/>
        <v>1848570.5300000003</v>
      </c>
      <c r="L10" s="9">
        <f t="shared" ref="L10:M10" si="5">SUM(L8:L9)</f>
        <v>1694015.7</v>
      </c>
      <c r="M10" s="9">
        <f t="shared" si="5"/>
        <v>1680805</v>
      </c>
      <c r="N10" s="9">
        <f t="shared" ref="N10" si="6">SUM(N8:N9)</f>
        <v>2063478.23</v>
      </c>
    </row>
    <row r="11" spans="1:15" ht="16.5" thickTop="1" thickBot="1" x14ac:dyDescent="0.4">
      <c r="A11" s="10" t="s">
        <v>11</v>
      </c>
      <c r="B11" s="11">
        <f t="shared" ref="B11:G11" si="7">B7-B10</f>
        <v>-158716</v>
      </c>
      <c r="C11" s="11">
        <f t="shared" si="7"/>
        <v>168976</v>
      </c>
      <c r="D11" s="11">
        <f t="shared" si="7"/>
        <v>253088</v>
      </c>
      <c r="E11" s="11">
        <f t="shared" si="7"/>
        <v>360088</v>
      </c>
      <c r="F11" s="11">
        <f t="shared" si="7"/>
        <v>522485.51</v>
      </c>
      <c r="G11" s="11">
        <f t="shared" si="7"/>
        <v>-20635.229999999981</v>
      </c>
      <c r="H11" s="11">
        <f t="shared" ref="H11:M11" si="8">H7-H10</f>
        <v>418190</v>
      </c>
      <c r="I11" s="11">
        <f t="shared" si="8"/>
        <v>172550.88000000035</v>
      </c>
      <c r="J11" s="11">
        <f t="shared" si="8"/>
        <v>-221122.75999999978</v>
      </c>
      <c r="K11" s="11">
        <f t="shared" si="8"/>
        <v>-801653.53000000026</v>
      </c>
      <c r="L11" s="11">
        <f t="shared" si="8"/>
        <v>-166629.69999999995</v>
      </c>
      <c r="M11" s="11">
        <f t="shared" si="8"/>
        <v>180859.33999999985</v>
      </c>
      <c r="N11" s="11">
        <f t="shared" ref="N11" si="9">N7-N10</f>
        <v>-20222.060000000056</v>
      </c>
    </row>
    <row r="12" spans="1:15" ht="126.5" thickTop="1" x14ac:dyDescent="0.35">
      <c r="A12" s="5" t="s">
        <v>12</v>
      </c>
      <c r="B12" s="5" t="s">
        <v>21</v>
      </c>
      <c r="C12" s="6" t="s">
        <v>22</v>
      </c>
      <c r="D12" s="6" t="s">
        <v>22</v>
      </c>
      <c r="E12" s="6" t="s">
        <v>13</v>
      </c>
      <c r="F12" s="6" t="s">
        <v>13</v>
      </c>
      <c r="G12" s="6" t="s">
        <v>25</v>
      </c>
      <c r="H12" s="6" t="s">
        <v>28</v>
      </c>
      <c r="I12" s="6" t="s">
        <v>27</v>
      </c>
      <c r="J12" s="5" t="s">
        <v>21</v>
      </c>
      <c r="K12" s="5" t="s">
        <v>21</v>
      </c>
      <c r="L12" s="5" t="s">
        <v>21</v>
      </c>
      <c r="M12" s="6" t="s">
        <v>13</v>
      </c>
      <c r="N12" s="5" t="s">
        <v>21</v>
      </c>
    </row>
    <row r="13" spans="1:15" ht="15.5" x14ac:dyDescent="0.35">
      <c r="A13" s="5" t="s">
        <v>14</v>
      </c>
      <c r="B13" s="2"/>
      <c r="C13" s="2"/>
      <c r="D13" s="12"/>
      <c r="E13" s="12"/>
      <c r="F13" s="12"/>
      <c r="G13" s="12"/>
    </row>
    <row r="14" spans="1:15" ht="46.5" x14ac:dyDescent="0.35">
      <c r="A14" s="7" t="s">
        <v>15</v>
      </c>
      <c r="B14" s="2"/>
      <c r="C14" s="2"/>
      <c r="D14" s="12"/>
      <c r="E14" s="12"/>
      <c r="F14" s="12"/>
      <c r="G14" s="13"/>
    </row>
    <row r="15" spans="1:15" ht="46.5" x14ac:dyDescent="0.35">
      <c r="A15" s="7" t="s">
        <v>16</v>
      </c>
      <c r="B15" s="2"/>
      <c r="C15" s="2"/>
      <c r="D15" s="12"/>
      <c r="E15" s="12"/>
      <c r="F15" s="12"/>
      <c r="G15" s="14"/>
    </row>
    <row r="16" spans="1:15" x14ac:dyDescent="0.35">
      <c r="A16" s="2"/>
      <c r="B16" s="2"/>
      <c r="C16" s="2"/>
      <c r="D16" s="12"/>
      <c r="E16" s="12"/>
      <c r="F16" s="12"/>
      <c r="G16" s="13"/>
      <c r="I16" s="15"/>
    </row>
    <row r="17" spans="1:7" x14ac:dyDescent="0.35">
      <c r="A17" s="2"/>
      <c r="B17" s="2"/>
      <c r="C17" s="2"/>
      <c r="D17" s="12"/>
      <c r="E17" s="12"/>
      <c r="F17" s="12"/>
      <c r="G17" s="13"/>
    </row>
    <row r="19" spans="1:7" x14ac:dyDescent="0.35">
      <c r="A19" s="16"/>
      <c r="B19" s="2"/>
      <c r="C19" s="2"/>
      <c r="D19" s="12"/>
      <c r="E19" s="12"/>
      <c r="F19" s="12"/>
      <c r="G19" s="12"/>
    </row>
    <row r="20" spans="1:7" x14ac:dyDescent="0.35">
      <c r="A20" s="16"/>
      <c r="B20" s="2"/>
      <c r="C20" s="2"/>
      <c r="D20" s="12"/>
      <c r="E20" s="12"/>
      <c r="F20" s="12"/>
      <c r="G20" s="12"/>
    </row>
    <row r="21" spans="1:7" x14ac:dyDescent="0.35">
      <c r="A21" s="16"/>
      <c r="B21" s="2"/>
      <c r="C21" s="2"/>
      <c r="D21" s="12"/>
      <c r="E21" s="12"/>
      <c r="F21" s="12"/>
      <c r="G21" s="12"/>
    </row>
  </sheetData>
  <phoneticPr fontId="24" type="noConversion"/>
  <pageMargins left="0.7" right="0.7" top="0.75" bottom="0.75" header="0.3" footer="0.3"/>
  <pageSetup paperSize="9" scale="6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Parking Revenues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2022-06-16T14:42:32Z</dcterms:created>
  <dcterms:modified xsi:type="dcterms:W3CDTF">2024-08-13T10:23:10Z</dcterms:modified>
</cp:coreProperties>
</file>