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Control &amp; Monitoring\LT&amp;B monitoring\NNDR monitoring\NEL Web page NNDR stats reports\NEL Court cost calculations\"/>
    </mc:Choice>
  </mc:AlternateContent>
  <xr:revisionPtr revIDLastSave="0" documentId="8_{F69DCB0C-FDD0-4762-A294-ECCFC394668F}" xr6:coauthVersionLast="47" xr6:coauthVersionMax="47" xr10:uidLastSave="{00000000-0000-0000-0000-000000000000}"/>
  <bookViews>
    <workbookView xWindow="28092" yWindow="1692" windowWidth="20952" windowHeight="23376" activeTab="1" xr2:uid="{00000000-000D-0000-FFFF-FFFF00000000}"/>
  </bookViews>
  <sheets>
    <sheet name="Ctax calc 24-25" sheetId="17" r:id="rId1"/>
    <sheet name="NNDR calc 24-25" sheetId="18" r:id="rId2"/>
  </sheets>
  <definedNames>
    <definedName name="HTML_CodePage" hidden="1">1252</definedName>
    <definedName name="HTML_Control" hidden="1">{"'summary'!$A$6:$I$37"}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"P:\Standards Fund\Intranet\TSF Intranet\Home Page 9900 Project.htm"</definedName>
    <definedName name="HTML_PathTemplate" hidden="1">"P:\Standards Fund\Intranet\TSF Intranet\Home Page.htm"</definedName>
    <definedName name="wrn.Costs._.by._.SLA." hidden="1">{"main costs by SLA",#N/A,FALSE,"1994"}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7" l="1"/>
  <c r="E8" i="17"/>
  <c r="E8" i="18"/>
  <c r="G8" i="18" s="1"/>
  <c r="E12" i="17"/>
  <c r="G12" i="17" s="1"/>
  <c r="E16" i="17"/>
  <c r="G16" i="17" s="1"/>
  <c r="G9" i="18"/>
  <c r="G17" i="17"/>
  <c r="G13" i="17"/>
  <c r="G9" i="17"/>
  <c r="G8" i="17"/>
  <c r="G19" i="17" l="1"/>
  <c r="G11" i="18"/>
  <c r="G15" i="18" s="1"/>
</calcChain>
</file>

<file path=xl/sharedStrings.xml><?xml version="1.0" encoding="utf-8"?>
<sst xmlns="http://schemas.openxmlformats.org/spreadsheetml/2006/main" count="38" uniqueCount="18">
  <si>
    <t>Total</t>
  </si>
  <si>
    <t>£</t>
  </si>
  <si>
    <t>Council Tax</t>
  </si>
  <si>
    <t>A0191</t>
  </si>
  <si>
    <t>Direct Costs</t>
  </si>
  <si>
    <t>A1549</t>
  </si>
  <si>
    <t>Support Costs</t>
  </si>
  <si>
    <t>Gross Amount</t>
  </si>
  <si>
    <t>Debt Recovery</t>
  </si>
  <si>
    <t>A0187</t>
  </si>
  <si>
    <t>A1551</t>
  </si>
  <si>
    <t>Control and Monitoring</t>
  </si>
  <si>
    <t>A0184</t>
  </si>
  <si>
    <t>Work on Summons</t>
  </si>
  <si>
    <t>%</t>
  </si>
  <si>
    <t>Estimated Number of Summons</t>
  </si>
  <si>
    <t>Cost Per Summons (to nearest £10)</t>
  </si>
  <si>
    <t>A1553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</si>
</sst>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charset val="238"/>
    </font>
    <font>
      <sz val="10"/>
      <name val="Calibri"/>
      <family val="2"/>
    </font>
    <font>
      <sz val="10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2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19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23" borderId="8" applyNumberFormat="0" applyFont="0" applyAlignment="0" applyProtection="0"/>
    <xf numFmtId="0" fontId="6" fillId="23" borderId="8" applyNumberFormat="0" applyFont="0" applyAlignment="0" applyProtection="0"/>
    <xf numFmtId="0" fontId="4" fillId="23" borderId="8" applyNumberFormat="0" applyFont="0" applyAlignment="0" applyProtection="0"/>
    <xf numFmtId="0" fontId="6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9" fontId="0" fillId="0" borderId="0" xfId="1" applyFont="1"/>
    <xf numFmtId="0" fontId="2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164" fontId="2" fillId="0" borderId="11" xfId="0" applyNumberFormat="1" applyFont="1" applyBorder="1"/>
  </cellXfs>
  <cellStyles count="527">
    <cellStyle name="%" xfId="3" xr:uid="{00000000-0005-0000-0000-000000000000}"/>
    <cellStyle name="20% - Accent1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2 2" xfId="7" xr:uid="{00000000-0005-0000-0000-000004000000}"/>
    <cellStyle name="20% - Accent2 3" xfId="8" xr:uid="{00000000-0005-0000-0000-000005000000}"/>
    <cellStyle name="20% - Accent2 4" xfId="9" xr:uid="{00000000-0005-0000-0000-000006000000}"/>
    <cellStyle name="20% - Accent3 2" xfId="10" xr:uid="{00000000-0005-0000-0000-000007000000}"/>
    <cellStyle name="20% - Accent3 3" xfId="11" xr:uid="{00000000-0005-0000-0000-000008000000}"/>
    <cellStyle name="20% - Accent3 4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4 4" xfId="15" xr:uid="{00000000-0005-0000-0000-00000C000000}"/>
    <cellStyle name="20% - Accent5 2" xfId="16" xr:uid="{00000000-0005-0000-0000-00000D000000}"/>
    <cellStyle name="20% - Accent5 3" xfId="17" xr:uid="{00000000-0005-0000-0000-00000E000000}"/>
    <cellStyle name="20% - Accent5 4" xfId="18" xr:uid="{00000000-0005-0000-0000-00000F000000}"/>
    <cellStyle name="20% - Accent6 2" xfId="19" xr:uid="{00000000-0005-0000-0000-000010000000}"/>
    <cellStyle name="20% - Accent6 3" xfId="20" xr:uid="{00000000-0005-0000-0000-000011000000}"/>
    <cellStyle name="20% - Accent6 4" xfId="21" xr:uid="{00000000-0005-0000-0000-000012000000}"/>
    <cellStyle name="40% - Accent1 2" xfId="22" xr:uid="{00000000-0005-0000-0000-000013000000}"/>
    <cellStyle name="40% - Accent1 3" xfId="23" xr:uid="{00000000-0005-0000-0000-000014000000}"/>
    <cellStyle name="40% - Accent1 4" xfId="24" xr:uid="{00000000-0005-0000-0000-000015000000}"/>
    <cellStyle name="40% - Accent2 2" xfId="25" xr:uid="{00000000-0005-0000-0000-000016000000}"/>
    <cellStyle name="40% - Accent2 3" xfId="26" xr:uid="{00000000-0005-0000-0000-000017000000}"/>
    <cellStyle name="40% - Accent2 4" xfId="27" xr:uid="{00000000-0005-0000-0000-000018000000}"/>
    <cellStyle name="40% - Accent3 2" xfId="28" xr:uid="{00000000-0005-0000-0000-000019000000}"/>
    <cellStyle name="40% - Accent3 3" xfId="29" xr:uid="{00000000-0005-0000-0000-00001A000000}"/>
    <cellStyle name="40% - Accent3 4" xfId="30" xr:uid="{00000000-0005-0000-0000-00001B000000}"/>
    <cellStyle name="40% - Accent4 2" xfId="31" xr:uid="{00000000-0005-0000-0000-00001C000000}"/>
    <cellStyle name="40% - Accent4 3" xfId="32" xr:uid="{00000000-0005-0000-0000-00001D000000}"/>
    <cellStyle name="40% - Accent4 4" xfId="33" xr:uid="{00000000-0005-0000-0000-00001E000000}"/>
    <cellStyle name="40% - Accent5 2" xfId="34" xr:uid="{00000000-0005-0000-0000-00001F000000}"/>
    <cellStyle name="40% - Accent5 3" xfId="35" xr:uid="{00000000-0005-0000-0000-000020000000}"/>
    <cellStyle name="40% - Accent5 4" xfId="36" xr:uid="{00000000-0005-0000-0000-000021000000}"/>
    <cellStyle name="40% - Accent6 2" xfId="37" xr:uid="{00000000-0005-0000-0000-000022000000}"/>
    <cellStyle name="40% - Accent6 3" xfId="38" xr:uid="{00000000-0005-0000-0000-000023000000}"/>
    <cellStyle name="40% - Accent6 4" xfId="39" xr:uid="{00000000-0005-0000-0000-000024000000}"/>
    <cellStyle name="60% - Accent1 2" xfId="40" xr:uid="{00000000-0005-0000-0000-000025000000}"/>
    <cellStyle name="60% - Accent1 3" xfId="41" xr:uid="{00000000-0005-0000-0000-000026000000}"/>
    <cellStyle name="60% - Accent1 4" xfId="42" xr:uid="{00000000-0005-0000-0000-000027000000}"/>
    <cellStyle name="60% - Accent2 2" xfId="43" xr:uid="{00000000-0005-0000-0000-000028000000}"/>
    <cellStyle name="60% - Accent2 3" xfId="44" xr:uid="{00000000-0005-0000-0000-000029000000}"/>
    <cellStyle name="60% - Accent2 4" xfId="45" xr:uid="{00000000-0005-0000-0000-00002A000000}"/>
    <cellStyle name="60% - Accent3 2" xfId="46" xr:uid="{00000000-0005-0000-0000-00002B000000}"/>
    <cellStyle name="60% - Accent3 3" xfId="47" xr:uid="{00000000-0005-0000-0000-00002C000000}"/>
    <cellStyle name="60% - Accent3 4" xfId="48" xr:uid="{00000000-0005-0000-0000-00002D000000}"/>
    <cellStyle name="60% - Accent4 2" xfId="49" xr:uid="{00000000-0005-0000-0000-00002E000000}"/>
    <cellStyle name="60% - Accent4 3" xfId="50" xr:uid="{00000000-0005-0000-0000-00002F000000}"/>
    <cellStyle name="60% - Accent4 4" xfId="51" xr:uid="{00000000-0005-0000-0000-000030000000}"/>
    <cellStyle name="60% - Accent5 2" xfId="52" xr:uid="{00000000-0005-0000-0000-000031000000}"/>
    <cellStyle name="60% - Accent5 3" xfId="53" xr:uid="{00000000-0005-0000-0000-000032000000}"/>
    <cellStyle name="60% - Accent5 4" xfId="54" xr:uid="{00000000-0005-0000-0000-000033000000}"/>
    <cellStyle name="60% - Accent6 2" xfId="55" xr:uid="{00000000-0005-0000-0000-000034000000}"/>
    <cellStyle name="60% - Accent6 3" xfId="56" xr:uid="{00000000-0005-0000-0000-000035000000}"/>
    <cellStyle name="60% - Accent6 4" xfId="57" xr:uid="{00000000-0005-0000-0000-000036000000}"/>
    <cellStyle name="Accent1 2" xfId="58" xr:uid="{00000000-0005-0000-0000-000037000000}"/>
    <cellStyle name="Accent1 3" xfId="59" xr:uid="{00000000-0005-0000-0000-000038000000}"/>
    <cellStyle name="Accent1 4" xfId="60" xr:uid="{00000000-0005-0000-0000-000039000000}"/>
    <cellStyle name="Accent2 2" xfId="61" xr:uid="{00000000-0005-0000-0000-00003A000000}"/>
    <cellStyle name="Accent2 3" xfId="62" xr:uid="{00000000-0005-0000-0000-00003B000000}"/>
    <cellStyle name="Accent2 4" xfId="63" xr:uid="{00000000-0005-0000-0000-00003C000000}"/>
    <cellStyle name="Accent3 2" xfId="64" xr:uid="{00000000-0005-0000-0000-00003D000000}"/>
    <cellStyle name="Accent3 3" xfId="65" xr:uid="{00000000-0005-0000-0000-00003E000000}"/>
    <cellStyle name="Accent3 4" xfId="66" xr:uid="{00000000-0005-0000-0000-00003F000000}"/>
    <cellStyle name="Accent4 2" xfId="67" xr:uid="{00000000-0005-0000-0000-000040000000}"/>
    <cellStyle name="Accent4 3" xfId="68" xr:uid="{00000000-0005-0000-0000-000041000000}"/>
    <cellStyle name="Accent4 4" xfId="69" xr:uid="{00000000-0005-0000-0000-000042000000}"/>
    <cellStyle name="Accent5 2" xfId="70" xr:uid="{00000000-0005-0000-0000-000043000000}"/>
    <cellStyle name="Accent5 3" xfId="71" xr:uid="{00000000-0005-0000-0000-000044000000}"/>
    <cellStyle name="Accent5 4" xfId="72" xr:uid="{00000000-0005-0000-0000-000045000000}"/>
    <cellStyle name="Accent6 2" xfId="73" xr:uid="{00000000-0005-0000-0000-000046000000}"/>
    <cellStyle name="Accent6 3" xfId="74" xr:uid="{00000000-0005-0000-0000-000047000000}"/>
    <cellStyle name="Accent6 4" xfId="75" xr:uid="{00000000-0005-0000-0000-000048000000}"/>
    <cellStyle name="Bad 2" xfId="76" xr:uid="{00000000-0005-0000-0000-000049000000}"/>
    <cellStyle name="Bad 3" xfId="77" xr:uid="{00000000-0005-0000-0000-00004A000000}"/>
    <cellStyle name="Bad 4" xfId="78" xr:uid="{00000000-0005-0000-0000-00004B000000}"/>
    <cellStyle name="Calculation 2" xfId="79" xr:uid="{00000000-0005-0000-0000-00004C000000}"/>
    <cellStyle name="Calculation 3" xfId="80" xr:uid="{00000000-0005-0000-0000-00004D000000}"/>
    <cellStyle name="Calculation 4" xfId="81" xr:uid="{00000000-0005-0000-0000-00004E000000}"/>
    <cellStyle name="Check Cell 2" xfId="82" xr:uid="{00000000-0005-0000-0000-00004F000000}"/>
    <cellStyle name="Check Cell 3" xfId="83" xr:uid="{00000000-0005-0000-0000-000050000000}"/>
    <cellStyle name="Check Cell 4" xfId="84" xr:uid="{00000000-0005-0000-0000-000051000000}"/>
    <cellStyle name="Comma 2" xfId="85" xr:uid="{00000000-0005-0000-0000-000052000000}"/>
    <cellStyle name="Comma 2 2" xfId="86" xr:uid="{00000000-0005-0000-0000-000053000000}"/>
    <cellStyle name="Comma 3" xfId="87" xr:uid="{00000000-0005-0000-0000-000054000000}"/>
    <cellStyle name="Comma 4" xfId="88" xr:uid="{00000000-0005-0000-0000-000055000000}"/>
    <cellStyle name="Currency 2" xfId="89" xr:uid="{00000000-0005-0000-0000-000056000000}"/>
    <cellStyle name="Currency 2 2" xfId="90" xr:uid="{00000000-0005-0000-0000-000057000000}"/>
    <cellStyle name="Currency 2 2 2" xfId="91" xr:uid="{00000000-0005-0000-0000-000058000000}"/>
    <cellStyle name="Currency 2 2 3" xfId="92" xr:uid="{00000000-0005-0000-0000-000059000000}"/>
    <cellStyle name="Currency 2 3" xfId="93" xr:uid="{00000000-0005-0000-0000-00005A000000}"/>
    <cellStyle name="Currency 2 4" xfId="94" xr:uid="{00000000-0005-0000-0000-00005B000000}"/>
    <cellStyle name="Currency 2 4 2" xfId="95" xr:uid="{00000000-0005-0000-0000-00005C000000}"/>
    <cellStyle name="Currency 3" xfId="96" xr:uid="{00000000-0005-0000-0000-00005D000000}"/>
    <cellStyle name="Currency 4" xfId="97" xr:uid="{00000000-0005-0000-0000-00005E000000}"/>
    <cellStyle name="Currency 5" xfId="98" xr:uid="{00000000-0005-0000-0000-00005F000000}"/>
    <cellStyle name="Currency 6" xfId="99" xr:uid="{00000000-0005-0000-0000-000060000000}"/>
    <cellStyle name="Explanatory Text 2" xfId="100" xr:uid="{00000000-0005-0000-0000-000061000000}"/>
    <cellStyle name="Explanatory Text 3" xfId="101" xr:uid="{00000000-0005-0000-0000-000062000000}"/>
    <cellStyle name="Explanatory Text 4" xfId="102" xr:uid="{00000000-0005-0000-0000-000063000000}"/>
    <cellStyle name="Good 2" xfId="103" xr:uid="{00000000-0005-0000-0000-000064000000}"/>
    <cellStyle name="Good 3" xfId="104" xr:uid="{00000000-0005-0000-0000-000065000000}"/>
    <cellStyle name="Good 4" xfId="105" xr:uid="{00000000-0005-0000-0000-000066000000}"/>
    <cellStyle name="Heading 1 2" xfId="106" xr:uid="{00000000-0005-0000-0000-000067000000}"/>
    <cellStyle name="Heading 1 3" xfId="107" xr:uid="{00000000-0005-0000-0000-000068000000}"/>
    <cellStyle name="Heading 1 4" xfId="108" xr:uid="{00000000-0005-0000-0000-000069000000}"/>
    <cellStyle name="Heading 2 2" xfId="109" xr:uid="{00000000-0005-0000-0000-00006A000000}"/>
    <cellStyle name="Heading 2 3" xfId="110" xr:uid="{00000000-0005-0000-0000-00006B000000}"/>
    <cellStyle name="Heading 2 4" xfId="111" xr:uid="{00000000-0005-0000-0000-00006C000000}"/>
    <cellStyle name="Heading 3 2" xfId="112" xr:uid="{00000000-0005-0000-0000-00006D000000}"/>
    <cellStyle name="Heading 3 3" xfId="113" xr:uid="{00000000-0005-0000-0000-00006E000000}"/>
    <cellStyle name="Heading 3 4" xfId="114" xr:uid="{00000000-0005-0000-0000-00006F000000}"/>
    <cellStyle name="Heading 4 2" xfId="115" xr:uid="{00000000-0005-0000-0000-000070000000}"/>
    <cellStyle name="Heading 4 3" xfId="116" xr:uid="{00000000-0005-0000-0000-000071000000}"/>
    <cellStyle name="Heading 4 4" xfId="117" xr:uid="{00000000-0005-0000-0000-000072000000}"/>
    <cellStyle name="Hyperlink 2" xfId="118" xr:uid="{00000000-0005-0000-0000-000073000000}"/>
    <cellStyle name="Hyperlink 3" xfId="119" xr:uid="{00000000-0005-0000-0000-000074000000}"/>
    <cellStyle name="Input 2" xfId="120" xr:uid="{00000000-0005-0000-0000-000075000000}"/>
    <cellStyle name="Input 3" xfId="121" xr:uid="{00000000-0005-0000-0000-000076000000}"/>
    <cellStyle name="Input 4" xfId="122" xr:uid="{00000000-0005-0000-0000-000077000000}"/>
    <cellStyle name="Linked Cell 2" xfId="123" xr:uid="{00000000-0005-0000-0000-000078000000}"/>
    <cellStyle name="Linked Cell 3" xfId="124" xr:uid="{00000000-0005-0000-0000-000079000000}"/>
    <cellStyle name="Linked Cell 4" xfId="125" xr:uid="{00000000-0005-0000-0000-00007A000000}"/>
    <cellStyle name="Neutral 2" xfId="126" xr:uid="{00000000-0005-0000-0000-00007B000000}"/>
    <cellStyle name="Neutral 3" xfId="127" xr:uid="{00000000-0005-0000-0000-00007C000000}"/>
    <cellStyle name="Neutral 4" xfId="128" xr:uid="{00000000-0005-0000-0000-00007D000000}"/>
    <cellStyle name="Normal" xfId="0" builtinId="0"/>
    <cellStyle name="Normal 10" xfId="129" xr:uid="{00000000-0005-0000-0000-00007F000000}"/>
    <cellStyle name="Normal 10 2" xfId="130" xr:uid="{00000000-0005-0000-0000-000080000000}"/>
    <cellStyle name="Normal 10 2 2" xfId="131" xr:uid="{00000000-0005-0000-0000-000081000000}"/>
    <cellStyle name="Normal 10 2 2 2" xfId="132" xr:uid="{00000000-0005-0000-0000-000082000000}"/>
    <cellStyle name="Normal 10 2 2 2 2" xfId="133" xr:uid="{00000000-0005-0000-0000-000083000000}"/>
    <cellStyle name="Normal 10 2 2 3" xfId="134" xr:uid="{00000000-0005-0000-0000-000084000000}"/>
    <cellStyle name="Normal 10 2 3" xfId="135" xr:uid="{00000000-0005-0000-0000-000085000000}"/>
    <cellStyle name="Normal 10 2 3 2" xfId="136" xr:uid="{00000000-0005-0000-0000-000086000000}"/>
    <cellStyle name="Normal 10 2 4" xfId="137" xr:uid="{00000000-0005-0000-0000-000087000000}"/>
    <cellStyle name="Normal 10 3" xfId="138" xr:uid="{00000000-0005-0000-0000-000088000000}"/>
    <cellStyle name="Normal 10 3 2" xfId="139" xr:uid="{00000000-0005-0000-0000-000089000000}"/>
    <cellStyle name="Normal 10 3 2 2" xfId="140" xr:uid="{00000000-0005-0000-0000-00008A000000}"/>
    <cellStyle name="Normal 10 3 3" xfId="141" xr:uid="{00000000-0005-0000-0000-00008B000000}"/>
    <cellStyle name="Normal 10 4" xfId="142" xr:uid="{00000000-0005-0000-0000-00008C000000}"/>
    <cellStyle name="Normal 10 4 2" xfId="143" xr:uid="{00000000-0005-0000-0000-00008D000000}"/>
    <cellStyle name="Normal 10 5" xfId="144" xr:uid="{00000000-0005-0000-0000-00008E000000}"/>
    <cellStyle name="Normal 11" xfId="145" xr:uid="{00000000-0005-0000-0000-00008F000000}"/>
    <cellStyle name="Normal 11 2" xfId="146" xr:uid="{00000000-0005-0000-0000-000090000000}"/>
    <cellStyle name="Normal 11 2 2" xfId="147" xr:uid="{00000000-0005-0000-0000-000091000000}"/>
    <cellStyle name="Normal 11 2 2 2" xfId="148" xr:uid="{00000000-0005-0000-0000-000092000000}"/>
    <cellStyle name="Normal 11 2 2 2 2" xfId="149" xr:uid="{00000000-0005-0000-0000-000093000000}"/>
    <cellStyle name="Normal 11 2 2 3" xfId="150" xr:uid="{00000000-0005-0000-0000-000094000000}"/>
    <cellStyle name="Normal 11 2 3" xfId="151" xr:uid="{00000000-0005-0000-0000-000095000000}"/>
    <cellStyle name="Normal 11 2 3 2" xfId="152" xr:uid="{00000000-0005-0000-0000-000096000000}"/>
    <cellStyle name="Normal 11 2 4" xfId="153" xr:uid="{00000000-0005-0000-0000-000097000000}"/>
    <cellStyle name="Normal 11 3" xfId="154" xr:uid="{00000000-0005-0000-0000-000098000000}"/>
    <cellStyle name="Normal 11 3 2" xfId="155" xr:uid="{00000000-0005-0000-0000-000099000000}"/>
    <cellStyle name="Normal 11 3 2 2" xfId="156" xr:uid="{00000000-0005-0000-0000-00009A000000}"/>
    <cellStyle name="Normal 11 3 3" xfId="157" xr:uid="{00000000-0005-0000-0000-00009B000000}"/>
    <cellStyle name="Normal 11 4" xfId="158" xr:uid="{00000000-0005-0000-0000-00009C000000}"/>
    <cellStyle name="Normal 11 4 2" xfId="159" xr:uid="{00000000-0005-0000-0000-00009D000000}"/>
    <cellStyle name="Normal 11 5" xfId="160" xr:uid="{00000000-0005-0000-0000-00009E000000}"/>
    <cellStyle name="Normal 12" xfId="161" xr:uid="{00000000-0005-0000-0000-00009F000000}"/>
    <cellStyle name="Normal 12 2" xfId="162" xr:uid="{00000000-0005-0000-0000-0000A0000000}"/>
    <cellStyle name="Normal 12 3" xfId="163" xr:uid="{00000000-0005-0000-0000-0000A1000000}"/>
    <cellStyle name="Normal 13" xfId="164" xr:uid="{00000000-0005-0000-0000-0000A2000000}"/>
    <cellStyle name="Normal 13 2" xfId="165" xr:uid="{00000000-0005-0000-0000-0000A3000000}"/>
    <cellStyle name="Normal 13 2 2" xfId="166" xr:uid="{00000000-0005-0000-0000-0000A4000000}"/>
    <cellStyle name="Normal 13 2 2 2" xfId="167" xr:uid="{00000000-0005-0000-0000-0000A5000000}"/>
    <cellStyle name="Normal 13 2 3" xfId="168" xr:uid="{00000000-0005-0000-0000-0000A6000000}"/>
    <cellStyle name="Normal 13 3" xfId="169" xr:uid="{00000000-0005-0000-0000-0000A7000000}"/>
    <cellStyle name="Normal 13 3 2" xfId="170" xr:uid="{00000000-0005-0000-0000-0000A8000000}"/>
    <cellStyle name="Normal 13 4" xfId="171" xr:uid="{00000000-0005-0000-0000-0000A9000000}"/>
    <cellStyle name="Normal 14" xfId="172" xr:uid="{00000000-0005-0000-0000-0000AA000000}"/>
    <cellStyle name="Normal 14 2" xfId="173" xr:uid="{00000000-0005-0000-0000-0000AB000000}"/>
    <cellStyle name="Normal 14 2 2" xfId="174" xr:uid="{00000000-0005-0000-0000-0000AC000000}"/>
    <cellStyle name="Normal 14 3" xfId="175" xr:uid="{00000000-0005-0000-0000-0000AD000000}"/>
    <cellStyle name="Normal 15" xfId="176" xr:uid="{00000000-0005-0000-0000-0000AE000000}"/>
    <cellStyle name="Normal 16" xfId="177" xr:uid="{00000000-0005-0000-0000-0000AF000000}"/>
    <cellStyle name="Normal 16 2" xfId="178" xr:uid="{00000000-0005-0000-0000-0000B0000000}"/>
    <cellStyle name="Normal 17" xfId="179" xr:uid="{00000000-0005-0000-0000-0000B1000000}"/>
    <cellStyle name="Normal 18" xfId="180" xr:uid="{00000000-0005-0000-0000-0000B2000000}"/>
    <cellStyle name="Normal 19" xfId="181" xr:uid="{00000000-0005-0000-0000-0000B3000000}"/>
    <cellStyle name="Normal 19 2" xfId="182" xr:uid="{00000000-0005-0000-0000-0000B4000000}"/>
    <cellStyle name="Normal 2" xfId="2" xr:uid="{00000000-0005-0000-0000-0000B5000000}"/>
    <cellStyle name="Normal 2 10" xfId="183" xr:uid="{00000000-0005-0000-0000-0000B6000000}"/>
    <cellStyle name="Normal 2 11" xfId="184" xr:uid="{00000000-0005-0000-0000-0000B7000000}"/>
    <cellStyle name="Normal 2 11 2" xfId="185" xr:uid="{00000000-0005-0000-0000-0000B8000000}"/>
    <cellStyle name="Normal 2 2" xfId="186" xr:uid="{00000000-0005-0000-0000-0000B9000000}"/>
    <cellStyle name="Normal 2 2 2" xfId="187" xr:uid="{00000000-0005-0000-0000-0000BA000000}"/>
    <cellStyle name="Normal 2 2 3" xfId="188" xr:uid="{00000000-0005-0000-0000-0000BB000000}"/>
    <cellStyle name="Normal 2 3" xfId="189" xr:uid="{00000000-0005-0000-0000-0000BC000000}"/>
    <cellStyle name="Normal 2 3 2" xfId="190" xr:uid="{00000000-0005-0000-0000-0000BD000000}"/>
    <cellStyle name="Normal 2 3_Copy of Support Services Model - 13-14 USE" xfId="191" xr:uid="{00000000-0005-0000-0000-0000BE000000}"/>
    <cellStyle name="Normal 2 4" xfId="192" xr:uid="{00000000-0005-0000-0000-0000BF000000}"/>
    <cellStyle name="Normal 2 5" xfId="193" xr:uid="{00000000-0005-0000-0000-0000C0000000}"/>
    <cellStyle name="Normal 2 6" xfId="194" xr:uid="{00000000-0005-0000-0000-0000C1000000}"/>
    <cellStyle name="Normal 2 6 2" xfId="195" xr:uid="{00000000-0005-0000-0000-0000C2000000}"/>
    <cellStyle name="Normal 2 7" xfId="196" xr:uid="{00000000-0005-0000-0000-0000C3000000}"/>
    <cellStyle name="Normal 2 7 2" xfId="197" xr:uid="{00000000-0005-0000-0000-0000C4000000}"/>
    <cellStyle name="Normal 2 8" xfId="198" xr:uid="{00000000-0005-0000-0000-0000C5000000}"/>
    <cellStyle name="Normal 2 9" xfId="199" xr:uid="{00000000-0005-0000-0000-0000C6000000}"/>
    <cellStyle name="Normal 2_Cost Centre Hierarchy for MM" xfId="200" xr:uid="{00000000-0005-0000-0000-0000C7000000}"/>
    <cellStyle name="Normal 20" xfId="201" xr:uid="{00000000-0005-0000-0000-0000C8000000}"/>
    <cellStyle name="Normal 21" xfId="202" xr:uid="{00000000-0005-0000-0000-0000C9000000}"/>
    <cellStyle name="Normal 21 2" xfId="203" xr:uid="{00000000-0005-0000-0000-0000CA000000}"/>
    <cellStyle name="Normal 22" xfId="204" xr:uid="{00000000-0005-0000-0000-0000CB000000}"/>
    <cellStyle name="Normal 23" xfId="205" xr:uid="{00000000-0005-0000-0000-0000CC000000}"/>
    <cellStyle name="Normal 24" xfId="206" xr:uid="{00000000-0005-0000-0000-0000CD000000}"/>
    <cellStyle name="Normal 3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2 2 2" xfId="210" xr:uid="{00000000-0005-0000-0000-0000D1000000}"/>
    <cellStyle name="Normal 3 2 2 2 2" xfId="211" xr:uid="{00000000-0005-0000-0000-0000D2000000}"/>
    <cellStyle name="Normal 3 2 2 2 2 2" xfId="212" xr:uid="{00000000-0005-0000-0000-0000D3000000}"/>
    <cellStyle name="Normal 3 2 2 2 2 2 2" xfId="213" xr:uid="{00000000-0005-0000-0000-0000D4000000}"/>
    <cellStyle name="Normal 3 2 2 2 2 2 2 2" xfId="214" xr:uid="{00000000-0005-0000-0000-0000D5000000}"/>
    <cellStyle name="Normal 3 2 2 2 2 2 3" xfId="215" xr:uid="{00000000-0005-0000-0000-0000D6000000}"/>
    <cellStyle name="Normal 3 2 2 2 2 3" xfId="216" xr:uid="{00000000-0005-0000-0000-0000D7000000}"/>
    <cellStyle name="Normal 3 2 2 2 2 3 2" xfId="217" xr:uid="{00000000-0005-0000-0000-0000D8000000}"/>
    <cellStyle name="Normal 3 2 2 2 2 4" xfId="218" xr:uid="{00000000-0005-0000-0000-0000D9000000}"/>
    <cellStyle name="Normal 3 2 2 2 3" xfId="219" xr:uid="{00000000-0005-0000-0000-0000DA000000}"/>
    <cellStyle name="Normal 3 2 2 2 3 2" xfId="220" xr:uid="{00000000-0005-0000-0000-0000DB000000}"/>
    <cellStyle name="Normal 3 2 2 2 3 2 2" xfId="221" xr:uid="{00000000-0005-0000-0000-0000DC000000}"/>
    <cellStyle name="Normal 3 2 2 2 3 3" xfId="222" xr:uid="{00000000-0005-0000-0000-0000DD000000}"/>
    <cellStyle name="Normal 3 2 2 2 4" xfId="223" xr:uid="{00000000-0005-0000-0000-0000DE000000}"/>
    <cellStyle name="Normal 3 2 2 2 4 2" xfId="224" xr:uid="{00000000-0005-0000-0000-0000DF000000}"/>
    <cellStyle name="Normal 3 2 2 2 5" xfId="225" xr:uid="{00000000-0005-0000-0000-0000E0000000}"/>
    <cellStyle name="Normal 3 2 2 3" xfId="226" xr:uid="{00000000-0005-0000-0000-0000E1000000}"/>
    <cellStyle name="Normal 3 2 2 4" xfId="227" xr:uid="{00000000-0005-0000-0000-0000E2000000}"/>
    <cellStyle name="Normal 3 2 2 4 2" xfId="228" xr:uid="{00000000-0005-0000-0000-0000E3000000}"/>
    <cellStyle name="Normal 3 2 2 4 2 2" xfId="229" xr:uid="{00000000-0005-0000-0000-0000E4000000}"/>
    <cellStyle name="Normal 3 2 2 4 2 2 2" xfId="230" xr:uid="{00000000-0005-0000-0000-0000E5000000}"/>
    <cellStyle name="Normal 3 2 2 4 2 3" xfId="231" xr:uid="{00000000-0005-0000-0000-0000E6000000}"/>
    <cellStyle name="Normal 3 2 2 4 3" xfId="232" xr:uid="{00000000-0005-0000-0000-0000E7000000}"/>
    <cellStyle name="Normal 3 2 2 4 3 2" xfId="233" xr:uid="{00000000-0005-0000-0000-0000E8000000}"/>
    <cellStyle name="Normal 3 2 2 4 4" xfId="234" xr:uid="{00000000-0005-0000-0000-0000E9000000}"/>
    <cellStyle name="Normal 3 2 2 5" xfId="235" xr:uid="{00000000-0005-0000-0000-0000EA000000}"/>
    <cellStyle name="Normal 3 2 2 5 2" xfId="236" xr:uid="{00000000-0005-0000-0000-0000EB000000}"/>
    <cellStyle name="Normal 3 2 2 6" xfId="237" xr:uid="{00000000-0005-0000-0000-0000EC000000}"/>
    <cellStyle name="Normal 3 2 3" xfId="238" xr:uid="{00000000-0005-0000-0000-0000ED000000}"/>
    <cellStyle name="Normal 3 2 3 2" xfId="239" xr:uid="{00000000-0005-0000-0000-0000EE000000}"/>
    <cellStyle name="Normal 3 2 3 2 2" xfId="240" xr:uid="{00000000-0005-0000-0000-0000EF000000}"/>
    <cellStyle name="Normal 3 2 3 2 2 2" xfId="241" xr:uid="{00000000-0005-0000-0000-0000F0000000}"/>
    <cellStyle name="Normal 3 2 3 2 2 2 2" xfId="242" xr:uid="{00000000-0005-0000-0000-0000F1000000}"/>
    <cellStyle name="Normal 3 2 3 2 2 3" xfId="243" xr:uid="{00000000-0005-0000-0000-0000F2000000}"/>
    <cellStyle name="Normal 3 2 3 2 3" xfId="244" xr:uid="{00000000-0005-0000-0000-0000F3000000}"/>
    <cellStyle name="Normal 3 2 3 2 3 2" xfId="245" xr:uid="{00000000-0005-0000-0000-0000F4000000}"/>
    <cellStyle name="Normal 3 2 3 2 4" xfId="246" xr:uid="{00000000-0005-0000-0000-0000F5000000}"/>
    <cellStyle name="Normal 3 2 3 3" xfId="247" xr:uid="{00000000-0005-0000-0000-0000F6000000}"/>
    <cellStyle name="Normal 3 2 3 3 2" xfId="248" xr:uid="{00000000-0005-0000-0000-0000F7000000}"/>
    <cellStyle name="Normal 3 2 3 3 2 2" xfId="249" xr:uid="{00000000-0005-0000-0000-0000F8000000}"/>
    <cellStyle name="Normal 3 2 3 3 3" xfId="250" xr:uid="{00000000-0005-0000-0000-0000F9000000}"/>
    <cellStyle name="Normal 3 2 3 4" xfId="251" xr:uid="{00000000-0005-0000-0000-0000FA000000}"/>
    <cellStyle name="Normal 3 2 3 4 2" xfId="252" xr:uid="{00000000-0005-0000-0000-0000FB000000}"/>
    <cellStyle name="Normal 3 2 3 5" xfId="253" xr:uid="{00000000-0005-0000-0000-0000FC000000}"/>
    <cellStyle name="Normal 3 2 4" xfId="254" xr:uid="{00000000-0005-0000-0000-0000FD000000}"/>
    <cellStyle name="Normal 3 2 5" xfId="255" xr:uid="{00000000-0005-0000-0000-0000FE000000}"/>
    <cellStyle name="Normal 3 2 5 2" xfId="256" xr:uid="{00000000-0005-0000-0000-0000FF000000}"/>
    <cellStyle name="Normal 3 2 5 2 2" xfId="257" xr:uid="{00000000-0005-0000-0000-000000010000}"/>
    <cellStyle name="Normal 3 2 5 2 2 2" xfId="258" xr:uid="{00000000-0005-0000-0000-000001010000}"/>
    <cellStyle name="Normal 3 2 5 2 3" xfId="259" xr:uid="{00000000-0005-0000-0000-000002010000}"/>
    <cellStyle name="Normal 3 2 5 3" xfId="260" xr:uid="{00000000-0005-0000-0000-000003010000}"/>
    <cellStyle name="Normal 3 2 5 3 2" xfId="261" xr:uid="{00000000-0005-0000-0000-000004010000}"/>
    <cellStyle name="Normal 3 2 5 4" xfId="262" xr:uid="{00000000-0005-0000-0000-000005010000}"/>
    <cellStyle name="Normal 3 2 6" xfId="263" xr:uid="{00000000-0005-0000-0000-000006010000}"/>
    <cellStyle name="Normal 3 2 6 2" xfId="264" xr:uid="{00000000-0005-0000-0000-000007010000}"/>
    <cellStyle name="Normal 3 2 7" xfId="265" xr:uid="{00000000-0005-0000-0000-000008010000}"/>
    <cellStyle name="Normal 3 2_account" xfId="266" xr:uid="{00000000-0005-0000-0000-000009010000}"/>
    <cellStyle name="Normal 3 3" xfId="267" xr:uid="{00000000-0005-0000-0000-00000A010000}"/>
    <cellStyle name="Normal 3 3 2" xfId="268" xr:uid="{00000000-0005-0000-0000-00000B010000}"/>
    <cellStyle name="Normal 3 3 2 2" xfId="269" xr:uid="{00000000-0005-0000-0000-00000C010000}"/>
    <cellStyle name="Normal 3 3 2 2 2" xfId="270" xr:uid="{00000000-0005-0000-0000-00000D010000}"/>
    <cellStyle name="Normal 3 3 2 2 2 2" xfId="271" xr:uid="{00000000-0005-0000-0000-00000E010000}"/>
    <cellStyle name="Normal 3 3 2 2 2 2 2" xfId="272" xr:uid="{00000000-0005-0000-0000-00000F010000}"/>
    <cellStyle name="Normal 3 3 2 2 2 3" xfId="273" xr:uid="{00000000-0005-0000-0000-000010010000}"/>
    <cellStyle name="Normal 3 3 2 2 3" xfId="274" xr:uid="{00000000-0005-0000-0000-000011010000}"/>
    <cellStyle name="Normal 3 3 2 2 3 2" xfId="275" xr:uid="{00000000-0005-0000-0000-000012010000}"/>
    <cellStyle name="Normal 3 3 2 2 4" xfId="276" xr:uid="{00000000-0005-0000-0000-000013010000}"/>
    <cellStyle name="Normal 3 3 2 3" xfId="277" xr:uid="{00000000-0005-0000-0000-000014010000}"/>
    <cellStyle name="Normal 3 3 2 3 2" xfId="278" xr:uid="{00000000-0005-0000-0000-000015010000}"/>
    <cellStyle name="Normal 3 3 2 3 2 2" xfId="279" xr:uid="{00000000-0005-0000-0000-000016010000}"/>
    <cellStyle name="Normal 3 3 2 3 3" xfId="280" xr:uid="{00000000-0005-0000-0000-000017010000}"/>
    <cellStyle name="Normal 3 3 2 4" xfId="281" xr:uid="{00000000-0005-0000-0000-000018010000}"/>
    <cellStyle name="Normal 3 3 2 4 2" xfId="282" xr:uid="{00000000-0005-0000-0000-000019010000}"/>
    <cellStyle name="Normal 3 3 2 5" xfId="283" xr:uid="{00000000-0005-0000-0000-00001A010000}"/>
    <cellStyle name="Normal 3 3 3" xfId="284" xr:uid="{00000000-0005-0000-0000-00001B010000}"/>
    <cellStyle name="Normal 3 3 4" xfId="285" xr:uid="{00000000-0005-0000-0000-00001C010000}"/>
    <cellStyle name="Normal 3 3 4 2" xfId="286" xr:uid="{00000000-0005-0000-0000-00001D010000}"/>
    <cellStyle name="Normal 3 3 4 2 2" xfId="287" xr:uid="{00000000-0005-0000-0000-00001E010000}"/>
    <cellStyle name="Normal 3 3 4 2 2 2" xfId="288" xr:uid="{00000000-0005-0000-0000-00001F010000}"/>
    <cellStyle name="Normal 3 3 4 2 3" xfId="289" xr:uid="{00000000-0005-0000-0000-000020010000}"/>
    <cellStyle name="Normal 3 3 4 3" xfId="290" xr:uid="{00000000-0005-0000-0000-000021010000}"/>
    <cellStyle name="Normal 3 3 4 3 2" xfId="291" xr:uid="{00000000-0005-0000-0000-000022010000}"/>
    <cellStyle name="Normal 3 3 4 4" xfId="292" xr:uid="{00000000-0005-0000-0000-000023010000}"/>
    <cellStyle name="Normal 3 3 5" xfId="293" xr:uid="{00000000-0005-0000-0000-000024010000}"/>
    <cellStyle name="Normal 3 3 5 2" xfId="294" xr:uid="{00000000-0005-0000-0000-000025010000}"/>
    <cellStyle name="Normal 3 3 6" xfId="295" xr:uid="{00000000-0005-0000-0000-000026010000}"/>
    <cellStyle name="Normal 3 3_Copy of Support Services Model - 13-14 USE" xfId="296" xr:uid="{00000000-0005-0000-0000-000027010000}"/>
    <cellStyle name="Normal 3 4" xfId="297" xr:uid="{00000000-0005-0000-0000-000028010000}"/>
    <cellStyle name="Normal 3 4 2" xfId="298" xr:uid="{00000000-0005-0000-0000-000029010000}"/>
    <cellStyle name="Normal 3 4 2 2" xfId="299" xr:uid="{00000000-0005-0000-0000-00002A010000}"/>
    <cellStyle name="Normal 3 4 2 2 2" xfId="300" xr:uid="{00000000-0005-0000-0000-00002B010000}"/>
    <cellStyle name="Normal 3 4 2 2 2 2" xfId="301" xr:uid="{00000000-0005-0000-0000-00002C010000}"/>
    <cellStyle name="Normal 3 4 2 2 3" xfId="302" xr:uid="{00000000-0005-0000-0000-00002D010000}"/>
    <cellStyle name="Normal 3 4 2 3" xfId="303" xr:uid="{00000000-0005-0000-0000-00002E010000}"/>
    <cellStyle name="Normal 3 4 2 3 2" xfId="304" xr:uid="{00000000-0005-0000-0000-00002F010000}"/>
    <cellStyle name="Normal 3 4 2 4" xfId="305" xr:uid="{00000000-0005-0000-0000-000030010000}"/>
    <cellStyle name="Normal 3 4 3" xfId="306" xr:uid="{00000000-0005-0000-0000-000031010000}"/>
    <cellStyle name="Normal 3 4 3 2" xfId="307" xr:uid="{00000000-0005-0000-0000-000032010000}"/>
    <cellStyle name="Normal 3 4 3 2 2" xfId="308" xr:uid="{00000000-0005-0000-0000-000033010000}"/>
    <cellStyle name="Normal 3 4 3 3" xfId="309" xr:uid="{00000000-0005-0000-0000-000034010000}"/>
    <cellStyle name="Normal 3 4 4" xfId="310" xr:uid="{00000000-0005-0000-0000-000035010000}"/>
    <cellStyle name="Normal 3 4 4 2" xfId="311" xr:uid="{00000000-0005-0000-0000-000036010000}"/>
    <cellStyle name="Normal 3 4 5" xfId="312" xr:uid="{00000000-0005-0000-0000-000037010000}"/>
    <cellStyle name="Normal 3 5" xfId="313" xr:uid="{00000000-0005-0000-0000-000038010000}"/>
    <cellStyle name="Normal 3 6" xfId="314" xr:uid="{00000000-0005-0000-0000-000039010000}"/>
    <cellStyle name="Normal 3 6 2" xfId="315" xr:uid="{00000000-0005-0000-0000-00003A010000}"/>
    <cellStyle name="Normal 3 6 2 2" xfId="316" xr:uid="{00000000-0005-0000-0000-00003B010000}"/>
    <cellStyle name="Normal 3 6 2 2 2" xfId="317" xr:uid="{00000000-0005-0000-0000-00003C010000}"/>
    <cellStyle name="Normal 3 6 2 3" xfId="318" xr:uid="{00000000-0005-0000-0000-00003D010000}"/>
    <cellStyle name="Normal 3 6 3" xfId="319" xr:uid="{00000000-0005-0000-0000-00003E010000}"/>
    <cellStyle name="Normal 3 6 3 2" xfId="320" xr:uid="{00000000-0005-0000-0000-00003F010000}"/>
    <cellStyle name="Normal 3 6 4" xfId="321" xr:uid="{00000000-0005-0000-0000-000040010000}"/>
    <cellStyle name="Normal 3 7" xfId="322" xr:uid="{00000000-0005-0000-0000-000041010000}"/>
    <cellStyle name="Normal 3 7 2" xfId="323" xr:uid="{00000000-0005-0000-0000-000042010000}"/>
    <cellStyle name="Normal 3 8" xfId="324" xr:uid="{00000000-0005-0000-0000-000043010000}"/>
    <cellStyle name="Normal 3 9" xfId="325" xr:uid="{00000000-0005-0000-0000-000044010000}"/>
    <cellStyle name="Normal 3_account" xfId="326" xr:uid="{00000000-0005-0000-0000-000045010000}"/>
    <cellStyle name="Normal 4" xfId="327" xr:uid="{00000000-0005-0000-0000-000046010000}"/>
    <cellStyle name="Normal 4 2" xfId="328" xr:uid="{00000000-0005-0000-0000-000047010000}"/>
    <cellStyle name="Normal 4 2 2" xfId="329" xr:uid="{00000000-0005-0000-0000-000048010000}"/>
    <cellStyle name="Normal 4 2 3" xfId="330" xr:uid="{00000000-0005-0000-0000-000049010000}"/>
    <cellStyle name="Normal 4 2 4" xfId="331" xr:uid="{00000000-0005-0000-0000-00004A010000}"/>
    <cellStyle name="Normal 4 2_Copy of Support Services Model - 13-14 USE" xfId="332" xr:uid="{00000000-0005-0000-0000-00004B010000}"/>
    <cellStyle name="Normal 4 3" xfId="333" xr:uid="{00000000-0005-0000-0000-00004C010000}"/>
    <cellStyle name="Normal 4 3 2" xfId="334" xr:uid="{00000000-0005-0000-0000-00004D010000}"/>
    <cellStyle name="Normal 4 3 2 2" xfId="335" xr:uid="{00000000-0005-0000-0000-00004E010000}"/>
    <cellStyle name="Normal 4 3 2 2 2" xfId="336" xr:uid="{00000000-0005-0000-0000-00004F010000}"/>
    <cellStyle name="Normal 4 3 2 2 2 2" xfId="337" xr:uid="{00000000-0005-0000-0000-000050010000}"/>
    <cellStyle name="Normal 4 3 2 2 2 2 2" xfId="338" xr:uid="{00000000-0005-0000-0000-000051010000}"/>
    <cellStyle name="Normal 4 3 2 2 2 3" xfId="339" xr:uid="{00000000-0005-0000-0000-000052010000}"/>
    <cellStyle name="Normal 4 3 2 2 3" xfId="340" xr:uid="{00000000-0005-0000-0000-000053010000}"/>
    <cellStyle name="Normal 4 3 2 2 3 2" xfId="341" xr:uid="{00000000-0005-0000-0000-000054010000}"/>
    <cellStyle name="Normal 4 3 2 2 4" xfId="342" xr:uid="{00000000-0005-0000-0000-000055010000}"/>
    <cellStyle name="Normal 4 3 2 3" xfId="343" xr:uid="{00000000-0005-0000-0000-000056010000}"/>
    <cellStyle name="Normal 4 3 2 3 2" xfId="344" xr:uid="{00000000-0005-0000-0000-000057010000}"/>
    <cellStyle name="Normal 4 3 2 3 2 2" xfId="345" xr:uid="{00000000-0005-0000-0000-000058010000}"/>
    <cellStyle name="Normal 4 3 2 3 3" xfId="346" xr:uid="{00000000-0005-0000-0000-000059010000}"/>
    <cellStyle name="Normal 4 3 2 4" xfId="347" xr:uid="{00000000-0005-0000-0000-00005A010000}"/>
    <cellStyle name="Normal 4 3 2 4 2" xfId="348" xr:uid="{00000000-0005-0000-0000-00005B010000}"/>
    <cellStyle name="Normal 4 3 2 5" xfId="349" xr:uid="{00000000-0005-0000-0000-00005C010000}"/>
    <cellStyle name="Normal 4 3 3" xfId="350" xr:uid="{00000000-0005-0000-0000-00005D010000}"/>
    <cellStyle name="Normal 4 3 4" xfId="351" xr:uid="{00000000-0005-0000-0000-00005E010000}"/>
    <cellStyle name="Normal 4 3 4 2" xfId="352" xr:uid="{00000000-0005-0000-0000-00005F010000}"/>
    <cellStyle name="Normal 4 3 4 2 2" xfId="353" xr:uid="{00000000-0005-0000-0000-000060010000}"/>
    <cellStyle name="Normal 4 3 4 2 2 2" xfId="354" xr:uid="{00000000-0005-0000-0000-000061010000}"/>
    <cellStyle name="Normal 4 3 4 2 3" xfId="355" xr:uid="{00000000-0005-0000-0000-000062010000}"/>
    <cellStyle name="Normal 4 3 4 3" xfId="356" xr:uid="{00000000-0005-0000-0000-000063010000}"/>
    <cellStyle name="Normal 4 3 4 3 2" xfId="357" xr:uid="{00000000-0005-0000-0000-000064010000}"/>
    <cellStyle name="Normal 4 3 4 4" xfId="358" xr:uid="{00000000-0005-0000-0000-000065010000}"/>
    <cellStyle name="Normal 4 3 5" xfId="359" xr:uid="{00000000-0005-0000-0000-000066010000}"/>
    <cellStyle name="Normal 4 3 5 2" xfId="360" xr:uid="{00000000-0005-0000-0000-000067010000}"/>
    <cellStyle name="Normal 4 3 6" xfId="361" xr:uid="{00000000-0005-0000-0000-000068010000}"/>
    <cellStyle name="Normal 4 4" xfId="362" xr:uid="{00000000-0005-0000-0000-000069010000}"/>
    <cellStyle name="Normal 4 4 2" xfId="363" xr:uid="{00000000-0005-0000-0000-00006A010000}"/>
    <cellStyle name="Normal 4 4 2 2" xfId="364" xr:uid="{00000000-0005-0000-0000-00006B010000}"/>
    <cellStyle name="Normal 4 4 2 2 2" xfId="365" xr:uid="{00000000-0005-0000-0000-00006C010000}"/>
    <cellStyle name="Normal 4 4 2 2 2 2" xfId="366" xr:uid="{00000000-0005-0000-0000-00006D010000}"/>
    <cellStyle name="Normal 4 4 2 2 3" xfId="367" xr:uid="{00000000-0005-0000-0000-00006E010000}"/>
    <cellStyle name="Normal 4 4 2 3" xfId="368" xr:uid="{00000000-0005-0000-0000-00006F010000}"/>
    <cellStyle name="Normal 4 4 2 3 2" xfId="369" xr:uid="{00000000-0005-0000-0000-000070010000}"/>
    <cellStyle name="Normal 4 4 2 4" xfId="370" xr:uid="{00000000-0005-0000-0000-000071010000}"/>
    <cellStyle name="Normal 4 4 3" xfId="371" xr:uid="{00000000-0005-0000-0000-000072010000}"/>
    <cellStyle name="Normal 4 4 3 2" xfId="372" xr:uid="{00000000-0005-0000-0000-000073010000}"/>
    <cellStyle name="Normal 4 4 3 2 2" xfId="373" xr:uid="{00000000-0005-0000-0000-000074010000}"/>
    <cellStyle name="Normal 4 4 3 3" xfId="374" xr:uid="{00000000-0005-0000-0000-000075010000}"/>
    <cellStyle name="Normal 4 4 4" xfId="375" xr:uid="{00000000-0005-0000-0000-000076010000}"/>
    <cellStyle name="Normal 4 4 4 2" xfId="376" xr:uid="{00000000-0005-0000-0000-000077010000}"/>
    <cellStyle name="Normal 4 4 5" xfId="377" xr:uid="{00000000-0005-0000-0000-000078010000}"/>
    <cellStyle name="Normal 4 5" xfId="378" xr:uid="{00000000-0005-0000-0000-000079010000}"/>
    <cellStyle name="Normal 4 6" xfId="379" xr:uid="{00000000-0005-0000-0000-00007A010000}"/>
    <cellStyle name="Normal 4 6 2" xfId="380" xr:uid="{00000000-0005-0000-0000-00007B010000}"/>
    <cellStyle name="Normal 4 6 2 2" xfId="381" xr:uid="{00000000-0005-0000-0000-00007C010000}"/>
    <cellStyle name="Normal 4 6 2 2 2" xfId="382" xr:uid="{00000000-0005-0000-0000-00007D010000}"/>
    <cellStyle name="Normal 4 6 2 3" xfId="383" xr:uid="{00000000-0005-0000-0000-00007E010000}"/>
    <cellStyle name="Normal 4 6 3" xfId="384" xr:uid="{00000000-0005-0000-0000-00007F010000}"/>
    <cellStyle name="Normal 4 6 3 2" xfId="385" xr:uid="{00000000-0005-0000-0000-000080010000}"/>
    <cellStyle name="Normal 4 6 4" xfId="386" xr:uid="{00000000-0005-0000-0000-000081010000}"/>
    <cellStyle name="Normal 4 7" xfId="387" xr:uid="{00000000-0005-0000-0000-000082010000}"/>
    <cellStyle name="Normal 4 7 2" xfId="388" xr:uid="{00000000-0005-0000-0000-000083010000}"/>
    <cellStyle name="Normal 4 8" xfId="389" xr:uid="{00000000-0005-0000-0000-000084010000}"/>
    <cellStyle name="Normal 4_account" xfId="390" xr:uid="{00000000-0005-0000-0000-000085010000}"/>
    <cellStyle name="Normal 5" xfId="391" xr:uid="{00000000-0005-0000-0000-000086010000}"/>
    <cellStyle name="Normal 5 2" xfId="392" xr:uid="{00000000-0005-0000-0000-000087010000}"/>
    <cellStyle name="Normal 5 2 2" xfId="393" xr:uid="{00000000-0005-0000-0000-000088010000}"/>
    <cellStyle name="Normal 5 2 2 2" xfId="394" xr:uid="{00000000-0005-0000-0000-000089010000}"/>
    <cellStyle name="Normal 5 2 2 2 2" xfId="395" xr:uid="{00000000-0005-0000-0000-00008A010000}"/>
    <cellStyle name="Normal 5 2 2 2 2 2" xfId="396" xr:uid="{00000000-0005-0000-0000-00008B010000}"/>
    <cellStyle name="Normal 5 2 2 2 2 2 2" xfId="397" xr:uid="{00000000-0005-0000-0000-00008C010000}"/>
    <cellStyle name="Normal 5 2 2 2 2 3" xfId="398" xr:uid="{00000000-0005-0000-0000-00008D010000}"/>
    <cellStyle name="Normal 5 2 2 2 3" xfId="399" xr:uid="{00000000-0005-0000-0000-00008E010000}"/>
    <cellStyle name="Normal 5 2 2 2 3 2" xfId="400" xr:uid="{00000000-0005-0000-0000-00008F010000}"/>
    <cellStyle name="Normal 5 2 2 2 4" xfId="401" xr:uid="{00000000-0005-0000-0000-000090010000}"/>
    <cellStyle name="Normal 5 2 2 3" xfId="402" xr:uid="{00000000-0005-0000-0000-000091010000}"/>
    <cellStyle name="Normal 5 2 2 3 2" xfId="403" xr:uid="{00000000-0005-0000-0000-000092010000}"/>
    <cellStyle name="Normal 5 2 2 3 2 2" xfId="404" xr:uid="{00000000-0005-0000-0000-000093010000}"/>
    <cellStyle name="Normal 5 2 2 3 3" xfId="405" xr:uid="{00000000-0005-0000-0000-000094010000}"/>
    <cellStyle name="Normal 5 2 2 4" xfId="406" xr:uid="{00000000-0005-0000-0000-000095010000}"/>
    <cellStyle name="Normal 5 2 2 4 2" xfId="407" xr:uid="{00000000-0005-0000-0000-000096010000}"/>
    <cellStyle name="Normal 5 2 2 5" xfId="408" xr:uid="{00000000-0005-0000-0000-000097010000}"/>
    <cellStyle name="Normal 5 2 3" xfId="409" xr:uid="{00000000-0005-0000-0000-000098010000}"/>
    <cellStyle name="Normal 5 2 4" xfId="410" xr:uid="{00000000-0005-0000-0000-000099010000}"/>
    <cellStyle name="Normal 5 2 4 2" xfId="411" xr:uid="{00000000-0005-0000-0000-00009A010000}"/>
    <cellStyle name="Normal 5 2 4 2 2" xfId="412" xr:uid="{00000000-0005-0000-0000-00009B010000}"/>
    <cellStyle name="Normal 5 2 4 2 2 2" xfId="413" xr:uid="{00000000-0005-0000-0000-00009C010000}"/>
    <cellStyle name="Normal 5 2 4 2 3" xfId="414" xr:uid="{00000000-0005-0000-0000-00009D010000}"/>
    <cellStyle name="Normal 5 2 4 3" xfId="415" xr:uid="{00000000-0005-0000-0000-00009E010000}"/>
    <cellStyle name="Normal 5 2 4 3 2" xfId="416" xr:uid="{00000000-0005-0000-0000-00009F010000}"/>
    <cellStyle name="Normal 5 2 4 4" xfId="417" xr:uid="{00000000-0005-0000-0000-0000A0010000}"/>
    <cellStyle name="Normal 5 2 5" xfId="418" xr:uid="{00000000-0005-0000-0000-0000A1010000}"/>
    <cellStyle name="Normal 5 2 5 2" xfId="419" xr:uid="{00000000-0005-0000-0000-0000A2010000}"/>
    <cellStyle name="Normal 5 2 6" xfId="420" xr:uid="{00000000-0005-0000-0000-0000A3010000}"/>
    <cellStyle name="Normal 5 3" xfId="421" xr:uid="{00000000-0005-0000-0000-0000A4010000}"/>
    <cellStyle name="Normal 5 3 2" xfId="422" xr:uid="{00000000-0005-0000-0000-0000A5010000}"/>
    <cellStyle name="Normal 5 3 2 2" xfId="423" xr:uid="{00000000-0005-0000-0000-0000A6010000}"/>
    <cellStyle name="Normal 5 3 2 2 2" xfId="424" xr:uid="{00000000-0005-0000-0000-0000A7010000}"/>
    <cellStyle name="Normal 5 3 2 2 2 2" xfId="425" xr:uid="{00000000-0005-0000-0000-0000A8010000}"/>
    <cellStyle name="Normal 5 3 2 2 3" xfId="426" xr:uid="{00000000-0005-0000-0000-0000A9010000}"/>
    <cellStyle name="Normal 5 3 2 3" xfId="427" xr:uid="{00000000-0005-0000-0000-0000AA010000}"/>
    <cellStyle name="Normal 5 3 2 3 2" xfId="428" xr:uid="{00000000-0005-0000-0000-0000AB010000}"/>
    <cellStyle name="Normal 5 3 2 4" xfId="429" xr:uid="{00000000-0005-0000-0000-0000AC010000}"/>
    <cellStyle name="Normal 5 3 3" xfId="430" xr:uid="{00000000-0005-0000-0000-0000AD010000}"/>
    <cellStyle name="Normal 5 3 3 2" xfId="431" xr:uid="{00000000-0005-0000-0000-0000AE010000}"/>
    <cellStyle name="Normal 5 3 3 2 2" xfId="432" xr:uid="{00000000-0005-0000-0000-0000AF010000}"/>
    <cellStyle name="Normal 5 3 3 3" xfId="433" xr:uid="{00000000-0005-0000-0000-0000B0010000}"/>
    <cellStyle name="Normal 5 3 4" xfId="434" xr:uid="{00000000-0005-0000-0000-0000B1010000}"/>
    <cellStyle name="Normal 5 3 4 2" xfId="435" xr:uid="{00000000-0005-0000-0000-0000B2010000}"/>
    <cellStyle name="Normal 5 3 5" xfId="436" xr:uid="{00000000-0005-0000-0000-0000B3010000}"/>
    <cellStyle name="Normal 5 4" xfId="437" xr:uid="{00000000-0005-0000-0000-0000B4010000}"/>
    <cellStyle name="Normal 5 5" xfId="438" xr:uid="{00000000-0005-0000-0000-0000B5010000}"/>
    <cellStyle name="Normal 5 5 2" xfId="439" xr:uid="{00000000-0005-0000-0000-0000B6010000}"/>
    <cellStyle name="Normal 5 5 2 2" xfId="440" xr:uid="{00000000-0005-0000-0000-0000B7010000}"/>
    <cellStyle name="Normal 5 5 2 2 2" xfId="441" xr:uid="{00000000-0005-0000-0000-0000B8010000}"/>
    <cellStyle name="Normal 5 5 2 3" xfId="442" xr:uid="{00000000-0005-0000-0000-0000B9010000}"/>
    <cellStyle name="Normal 5 5 3" xfId="443" xr:uid="{00000000-0005-0000-0000-0000BA010000}"/>
    <cellStyle name="Normal 5 5 3 2" xfId="444" xr:uid="{00000000-0005-0000-0000-0000BB010000}"/>
    <cellStyle name="Normal 5 5 4" xfId="445" xr:uid="{00000000-0005-0000-0000-0000BC010000}"/>
    <cellStyle name="Normal 5 6" xfId="446" xr:uid="{00000000-0005-0000-0000-0000BD010000}"/>
    <cellStyle name="Normal 5 6 2" xfId="447" xr:uid="{00000000-0005-0000-0000-0000BE010000}"/>
    <cellStyle name="Normal 5 7" xfId="448" xr:uid="{00000000-0005-0000-0000-0000BF010000}"/>
    <cellStyle name="Normal 5_account" xfId="449" xr:uid="{00000000-0005-0000-0000-0000C0010000}"/>
    <cellStyle name="Normal 6" xfId="450" xr:uid="{00000000-0005-0000-0000-0000C1010000}"/>
    <cellStyle name="Normal 6 2" xfId="451" xr:uid="{00000000-0005-0000-0000-0000C2010000}"/>
    <cellStyle name="Normal 6 3" xfId="452" xr:uid="{00000000-0005-0000-0000-0000C3010000}"/>
    <cellStyle name="Normal 6 4" xfId="453" xr:uid="{00000000-0005-0000-0000-0000C4010000}"/>
    <cellStyle name="Normal 6_Copy of Support Services Model - 13-14 USE" xfId="454" xr:uid="{00000000-0005-0000-0000-0000C5010000}"/>
    <cellStyle name="Normal 7" xfId="455" xr:uid="{00000000-0005-0000-0000-0000C6010000}"/>
    <cellStyle name="Normal 7 2" xfId="456" xr:uid="{00000000-0005-0000-0000-0000C7010000}"/>
    <cellStyle name="Normal 7 2 2" xfId="457" xr:uid="{00000000-0005-0000-0000-0000C8010000}"/>
    <cellStyle name="Normal 7 2 2 2" xfId="458" xr:uid="{00000000-0005-0000-0000-0000C9010000}"/>
    <cellStyle name="Normal 7 2 2 2 2" xfId="459" xr:uid="{00000000-0005-0000-0000-0000CA010000}"/>
    <cellStyle name="Normal 7 2 2 2 2 2" xfId="460" xr:uid="{00000000-0005-0000-0000-0000CB010000}"/>
    <cellStyle name="Normal 7 2 2 2 3" xfId="461" xr:uid="{00000000-0005-0000-0000-0000CC010000}"/>
    <cellStyle name="Normal 7 2 2 3" xfId="462" xr:uid="{00000000-0005-0000-0000-0000CD010000}"/>
    <cellStyle name="Normal 7 2 2 3 2" xfId="463" xr:uid="{00000000-0005-0000-0000-0000CE010000}"/>
    <cellStyle name="Normal 7 2 2 4" xfId="464" xr:uid="{00000000-0005-0000-0000-0000CF010000}"/>
    <cellStyle name="Normal 7 2 3" xfId="465" xr:uid="{00000000-0005-0000-0000-0000D0010000}"/>
    <cellStyle name="Normal 7 2 3 2" xfId="466" xr:uid="{00000000-0005-0000-0000-0000D1010000}"/>
    <cellStyle name="Normal 7 2 3 2 2" xfId="467" xr:uid="{00000000-0005-0000-0000-0000D2010000}"/>
    <cellStyle name="Normal 7 2 3 3" xfId="468" xr:uid="{00000000-0005-0000-0000-0000D3010000}"/>
    <cellStyle name="Normal 7 2 4" xfId="469" xr:uid="{00000000-0005-0000-0000-0000D4010000}"/>
    <cellStyle name="Normal 7 2 4 2" xfId="470" xr:uid="{00000000-0005-0000-0000-0000D5010000}"/>
    <cellStyle name="Normal 7 2 5" xfId="471" xr:uid="{00000000-0005-0000-0000-0000D6010000}"/>
    <cellStyle name="Normal 7 3" xfId="472" xr:uid="{00000000-0005-0000-0000-0000D7010000}"/>
    <cellStyle name="Normal 7 4" xfId="473" xr:uid="{00000000-0005-0000-0000-0000D8010000}"/>
    <cellStyle name="Normal 7 4 2" xfId="474" xr:uid="{00000000-0005-0000-0000-0000D9010000}"/>
    <cellStyle name="Normal 7 4 2 2" xfId="475" xr:uid="{00000000-0005-0000-0000-0000DA010000}"/>
    <cellStyle name="Normal 7 4 2 2 2" xfId="476" xr:uid="{00000000-0005-0000-0000-0000DB010000}"/>
    <cellStyle name="Normal 7 4 2 3" xfId="477" xr:uid="{00000000-0005-0000-0000-0000DC010000}"/>
    <cellStyle name="Normal 7 4 3" xfId="478" xr:uid="{00000000-0005-0000-0000-0000DD010000}"/>
    <cellStyle name="Normal 7 4 3 2" xfId="479" xr:uid="{00000000-0005-0000-0000-0000DE010000}"/>
    <cellStyle name="Normal 7 4 4" xfId="480" xr:uid="{00000000-0005-0000-0000-0000DF010000}"/>
    <cellStyle name="Normal 7 5" xfId="481" xr:uid="{00000000-0005-0000-0000-0000E0010000}"/>
    <cellStyle name="Normal 7 5 2" xfId="482" xr:uid="{00000000-0005-0000-0000-0000E1010000}"/>
    <cellStyle name="Normal 7 6" xfId="483" xr:uid="{00000000-0005-0000-0000-0000E2010000}"/>
    <cellStyle name="Normal 7 7" xfId="484" xr:uid="{00000000-0005-0000-0000-0000E3010000}"/>
    <cellStyle name="Normal 8" xfId="485" xr:uid="{00000000-0005-0000-0000-0000E4010000}"/>
    <cellStyle name="Normal 8 2" xfId="486" xr:uid="{00000000-0005-0000-0000-0000E5010000}"/>
    <cellStyle name="Normal 9" xfId="487" xr:uid="{00000000-0005-0000-0000-0000E6010000}"/>
    <cellStyle name="Normal 9 2" xfId="488" xr:uid="{00000000-0005-0000-0000-0000E7010000}"/>
    <cellStyle name="Normal 9 2 2" xfId="489" xr:uid="{00000000-0005-0000-0000-0000E8010000}"/>
    <cellStyle name="Normal 9 2 2 2" xfId="490" xr:uid="{00000000-0005-0000-0000-0000E9010000}"/>
    <cellStyle name="Normal 9 2 2 2 2" xfId="491" xr:uid="{00000000-0005-0000-0000-0000EA010000}"/>
    <cellStyle name="Normal 9 2 2 3" xfId="492" xr:uid="{00000000-0005-0000-0000-0000EB010000}"/>
    <cellStyle name="Normal 9 2 3" xfId="493" xr:uid="{00000000-0005-0000-0000-0000EC010000}"/>
    <cellStyle name="Normal 9 2 3 2" xfId="494" xr:uid="{00000000-0005-0000-0000-0000ED010000}"/>
    <cellStyle name="Normal 9 2 4" xfId="495" xr:uid="{00000000-0005-0000-0000-0000EE010000}"/>
    <cellStyle name="Normal 9 3" xfId="496" xr:uid="{00000000-0005-0000-0000-0000EF010000}"/>
    <cellStyle name="Normal 9 3 2" xfId="497" xr:uid="{00000000-0005-0000-0000-0000F0010000}"/>
    <cellStyle name="Normal 9 3 2 2" xfId="498" xr:uid="{00000000-0005-0000-0000-0000F1010000}"/>
    <cellStyle name="Normal 9 3 3" xfId="499" xr:uid="{00000000-0005-0000-0000-0000F2010000}"/>
    <cellStyle name="Normal 9 4" xfId="500" xr:uid="{00000000-0005-0000-0000-0000F3010000}"/>
    <cellStyle name="Normal 9 4 2" xfId="501" xr:uid="{00000000-0005-0000-0000-0000F4010000}"/>
    <cellStyle name="Normal 9 5" xfId="502" xr:uid="{00000000-0005-0000-0000-0000F5010000}"/>
    <cellStyle name="Note 2" xfId="503" xr:uid="{00000000-0005-0000-0000-0000F6010000}"/>
    <cellStyle name="Note 3" xfId="504" xr:uid="{00000000-0005-0000-0000-0000F7010000}"/>
    <cellStyle name="Note 3 2" xfId="505" xr:uid="{00000000-0005-0000-0000-0000F8010000}"/>
    <cellStyle name="Note 3_Copy of Support Services Model - 13-14 USE" xfId="506" xr:uid="{00000000-0005-0000-0000-0000F9010000}"/>
    <cellStyle name="Note 4" xfId="507" xr:uid="{00000000-0005-0000-0000-0000FA010000}"/>
    <cellStyle name="Note 5" xfId="508" xr:uid="{00000000-0005-0000-0000-0000FB010000}"/>
    <cellStyle name="Output 2" xfId="509" xr:uid="{00000000-0005-0000-0000-0000FC010000}"/>
    <cellStyle name="Output 3" xfId="510" xr:uid="{00000000-0005-0000-0000-0000FD010000}"/>
    <cellStyle name="Output 4" xfId="511" xr:uid="{00000000-0005-0000-0000-0000FE010000}"/>
    <cellStyle name="Percent" xfId="1" builtinId="5"/>
    <cellStyle name="Percent 2" xfId="512" xr:uid="{00000000-0005-0000-0000-000000020000}"/>
    <cellStyle name="Percent 2 2" xfId="513" xr:uid="{00000000-0005-0000-0000-000001020000}"/>
    <cellStyle name="Percent 3" xfId="514" xr:uid="{00000000-0005-0000-0000-000002020000}"/>
    <cellStyle name="Percent 4" xfId="515" xr:uid="{00000000-0005-0000-0000-000003020000}"/>
    <cellStyle name="Percent 5" xfId="516" xr:uid="{00000000-0005-0000-0000-000004020000}"/>
    <cellStyle name="Percent 6" xfId="517" xr:uid="{00000000-0005-0000-0000-000005020000}"/>
    <cellStyle name="Title 2" xfId="518" xr:uid="{00000000-0005-0000-0000-000006020000}"/>
    <cellStyle name="Title 3" xfId="519" xr:uid="{00000000-0005-0000-0000-000007020000}"/>
    <cellStyle name="Title 4" xfId="520" xr:uid="{00000000-0005-0000-0000-000008020000}"/>
    <cellStyle name="Total 2" xfId="521" xr:uid="{00000000-0005-0000-0000-000009020000}"/>
    <cellStyle name="Total 3" xfId="522" xr:uid="{00000000-0005-0000-0000-00000A020000}"/>
    <cellStyle name="Total 4" xfId="523" xr:uid="{00000000-0005-0000-0000-00000B020000}"/>
    <cellStyle name="Warning Text 2" xfId="524" xr:uid="{00000000-0005-0000-0000-00000C020000}"/>
    <cellStyle name="Warning Text 3" xfId="525" xr:uid="{00000000-0005-0000-0000-00000D020000}"/>
    <cellStyle name="Warning Text 4" xfId="526" xr:uid="{00000000-0005-0000-0000-00000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E649-B96F-4ACA-A3B3-D79C60BC8DA8}">
  <dimension ref="B4:Q35"/>
  <sheetViews>
    <sheetView zoomScale="130" zoomScaleNormal="130" workbookViewId="0">
      <selection activeCell="E26" sqref="E26"/>
    </sheetView>
  </sheetViews>
  <sheetFormatPr defaultRowHeight="14.4"/>
  <cols>
    <col min="1" max="1" width="2.44140625" customWidth="1"/>
    <col min="2" max="2" width="11" bestFit="1" customWidth="1"/>
    <col min="3" max="3" width="13.21875" bestFit="1" customWidth="1"/>
    <col min="4" max="4" width="2.21875" customWidth="1"/>
    <col min="5" max="5" width="13.77734375" bestFit="1" customWidth="1"/>
    <col min="6" max="7" width="18" bestFit="1" customWidth="1"/>
  </cols>
  <sheetData>
    <row r="4" spans="2:17" s="3" customFormat="1">
      <c r="E4" s="3" t="s">
        <v>7</v>
      </c>
      <c r="F4" s="3" t="s">
        <v>13</v>
      </c>
      <c r="G4" s="3" t="s">
        <v>13</v>
      </c>
    </row>
    <row r="5" spans="2:17" s="3" customFormat="1">
      <c r="E5" s="3" t="s">
        <v>1</v>
      </c>
      <c r="F5" s="3" t="s">
        <v>14</v>
      </c>
      <c r="G5" s="3" t="s">
        <v>1</v>
      </c>
    </row>
    <row r="6" spans="2:17" s="3" customFormat="1"/>
    <row r="7" spans="2:17">
      <c r="B7" s="3" t="s">
        <v>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>
      <c r="B8" t="s">
        <v>3</v>
      </c>
      <c r="C8" t="s">
        <v>4</v>
      </c>
      <c r="E8" s="5">
        <f>410086+18495</f>
        <v>428581</v>
      </c>
      <c r="F8" s="2">
        <v>0.3</v>
      </c>
      <c r="G8" s="5">
        <f>ROUND(E8*F8,0)</f>
        <v>128574</v>
      </c>
      <c r="H8" s="5"/>
      <c r="I8" s="5"/>
      <c r="J8" s="5"/>
      <c r="K8" s="5"/>
      <c r="L8" s="5"/>
      <c r="M8" s="5"/>
      <c r="N8" s="5"/>
      <c r="O8" s="4"/>
      <c r="P8" s="4"/>
      <c r="Q8" s="4"/>
    </row>
    <row r="9" spans="2:17">
      <c r="B9" t="s">
        <v>5</v>
      </c>
      <c r="C9" t="s">
        <v>6</v>
      </c>
      <c r="E9" s="5">
        <v>177400</v>
      </c>
      <c r="F9" s="2">
        <v>0.3</v>
      </c>
      <c r="G9" s="5">
        <f>ROUND(E9*F9,0)</f>
        <v>53220</v>
      </c>
      <c r="H9" s="5"/>
      <c r="I9" s="5"/>
      <c r="J9" s="5"/>
      <c r="K9" s="5"/>
      <c r="L9" s="5"/>
      <c r="M9" s="5"/>
      <c r="N9" s="5"/>
      <c r="O9" s="4"/>
      <c r="P9" s="4"/>
      <c r="Q9" s="4"/>
    </row>
    <row r="10" spans="2:17"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  <c r="Q10" s="4"/>
    </row>
    <row r="11" spans="2:17">
      <c r="B11" s="1" t="s">
        <v>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4"/>
      <c r="Q11" s="4"/>
    </row>
    <row r="12" spans="2:17">
      <c r="B12" t="s">
        <v>9</v>
      </c>
      <c r="C12" t="s">
        <v>4</v>
      </c>
      <c r="E12" s="5">
        <f>-198846+663600</f>
        <v>464754</v>
      </c>
      <c r="F12" s="2">
        <v>0.6</v>
      </c>
      <c r="G12" s="5">
        <f t="shared" ref="G12:G13" si="0">ROUND(E12*F12,0)</f>
        <v>278852</v>
      </c>
      <c r="H12" s="5"/>
      <c r="I12" s="5"/>
      <c r="J12" s="5"/>
      <c r="K12" s="5"/>
      <c r="L12" s="5"/>
      <c r="M12" s="5"/>
      <c r="N12" s="5"/>
      <c r="O12" s="4"/>
      <c r="P12" s="4"/>
      <c r="Q12" s="4"/>
    </row>
    <row r="13" spans="2:17">
      <c r="B13" t="s">
        <v>10</v>
      </c>
      <c r="C13" t="s">
        <v>6</v>
      </c>
      <c r="E13" s="5">
        <v>114800</v>
      </c>
      <c r="F13" s="2">
        <v>0.6</v>
      </c>
      <c r="G13" s="5">
        <f t="shared" si="0"/>
        <v>68880</v>
      </c>
      <c r="H13" s="5"/>
      <c r="I13" s="5"/>
      <c r="J13" s="5"/>
      <c r="K13" s="5"/>
      <c r="L13" s="5"/>
      <c r="M13" s="5"/>
      <c r="N13" s="5"/>
      <c r="O13" s="4"/>
      <c r="P13" s="4"/>
      <c r="Q13" s="4"/>
    </row>
    <row r="14" spans="2:17">
      <c r="E14" s="5"/>
      <c r="F14" s="2"/>
      <c r="G14" s="5"/>
      <c r="H14" s="5"/>
      <c r="I14" s="5"/>
      <c r="J14" s="5"/>
      <c r="K14" s="5"/>
      <c r="L14" s="5"/>
      <c r="M14" s="5"/>
      <c r="N14" s="5"/>
      <c r="O14" s="4"/>
      <c r="P14" s="4"/>
      <c r="Q14" s="4"/>
    </row>
    <row r="15" spans="2:17">
      <c r="B15" s="1" t="s">
        <v>11</v>
      </c>
      <c r="E15" s="5"/>
      <c r="F15" s="2"/>
      <c r="G15" s="5"/>
      <c r="H15" s="5"/>
      <c r="I15" s="5"/>
      <c r="J15" s="5"/>
      <c r="K15" s="5"/>
      <c r="L15" s="5"/>
      <c r="M15" s="5"/>
      <c r="N15" s="5"/>
      <c r="O15" s="4"/>
      <c r="P15" s="4"/>
      <c r="Q15" s="4"/>
    </row>
    <row r="16" spans="2:17">
      <c r="B16" t="s">
        <v>12</v>
      </c>
      <c r="C16" t="s">
        <v>4</v>
      </c>
      <c r="E16" s="5">
        <f>524086+100900+15211</f>
        <v>640197</v>
      </c>
      <c r="F16" s="2">
        <v>0.2</v>
      </c>
      <c r="G16" s="5">
        <f t="shared" ref="G16:G17" si="1">ROUND(E16*F16,0)</f>
        <v>128039</v>
      </c>
      <c r="H16" s="5"/>
      <c r="I16" s="5"/>
      <c r="J16" s="5"/>
      <c r="K16" s="5"/>
      <c r="L16" s="5"/>
      <c r="M16" s="5"/>
      <c r="N16" s="5"/>
      <c r="O16" s="4"/>
      <c r="P16" s="4"/>
      <c r="Q16" s="4"/>
    </row>
    <row r="17" spans="2:17">
      <c r="B17" t="s">
        <v>17</v>
      </c>
      <c r="C17" t="s">
        <v>6</v>
      </c>
      <c r="E17" s="5">
        <v>144300</v>
      </c>
      <c r="F17" s="2">
        <v>0.2</v>
      </c>
      <c r="G17" s="5">
        <f t="shared" si="1"/>
        <v>28860</v>
      </c>
      <c r="H17" s="5"/>
      <c r="I17" s="5"/>
      <c r="J17" s="5"/>
      <c r="K17" s="5"/>
      <c r="L17" s="5"/>
      <c r="M17" s="5"/>
      <c r="N17" s="5"/>
      <c r="O17" s="4"/>
      <c r="P17" s="4"/>
      <c r="Q17" s="4"/>
    </row>
    <row r="18" spans="2:17">
      <c r="E18" s="5"/>
      <c r="F18" s="2"/>
      <c r="G18" s="6"/>
      <c r="H18" s="5"/>
      <c r="I18" s="5"/>
      <c r="J18" s="5"/>
      <c r="K18" s="5"/>
      <c r="L18" s="5"/>
      <c r="M18" s="5"/>
      <c r="N18" s="5"/>
      <c r="O18" s="4"/>
      <c r="P18" s="4"/>
      <c r="Q18" s="4"/>
    </row>
    <row r="19" spans="2:17">
      <c r="B19" s="1" t="s">
        <v>0</v>
      </c>
      <c r="E19" s="5"/>
      <c r="F19" s="2"/>
      <c r="G19" s="7">
        <f>SUM(G8:G18)</f>
        <v>686425</v>
      </c>
      <c r="H19" s="5"/>
      <c r="I19" s="5"/>
      <c r="J19" s="5"/>
      <c r="K19" s="5"/>
      <c r="L19" s="5"/>
      <c r="M19" s="5"/>
      <c r="N19" s="5"/>
      <c r="O19" s="4"/>
      <c r="P19" s="4"/>
      <c r="Q19" s="4"/>
    </row>
    <row r="20" spans="2:17">
      <c r="E20" s="5"/>
      <c r="F20" s="2"/>
      <c r="G20" s="5"/>
      <c r="H20" s="5"/>
      <c r="I20" s="5"/>
      <c r="J20" s="5"/>
      <c r="K20" s="5"/>
      <c r="L20" s="5"/>
      <c r="M20" s="5"/>
      <c r="N20" s="5"/>
      <c r="O20" s="4"/>
      <c r="P20" s="4"/>
      <c r="Q20" s="4"/>
    </row>
    <row r="21" spans="2:17">
      <c r="B21" s="1" t="s">
        <v>15</v>
      </c>
      <c r="E21" s="5"/>
      <c r="F21" s="2"/>
      <c r="G21" s="7">
        <v>12000</v>
      </c>
      <c r="H21" s="5"/>
      <c r="I21" s="5"/>
      <c r="J21" s="5"/>
      <c r="K21" s="5"/>
      <c r="L21" s="5"/>
      <c r="M21" s="5"/>
      <c r="N21" s="5"/>
      <c r="O21" s="4"/>
      <c r="P21" s="4"/>
      <c r="Q21" s="4"/>
    </row>
    <row r="22" spans="2:17">
      <c r="E22" s="5"/>
      <c r="F22" s="2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</row>
    <row r="23" spans="2:17" ht="15" thickBot="1">
      <c r="B23" s="1" t="s">
        <v>16</v>
      </c>
      <c r="E23" s="5"/>
      <c r="F23" s="2"/>
      <c r="G23" s="8">
        <f>ROUND(G19/G21,-1)</f>
        <v>60</v>
      </c>
      <c r="H23" s="5"/>
      <c r="I23" s="5"/>
      <c r="J23" s="5"/>
      <c r="K23" s="5"/>
      <c r="L23" s="5"/>
      <c r="M23" s="5"/>
      <c r="N23" s="5"/>
      <c r="O23" s="4"/>
      <c r="P23" s="4"/>
      <c r="Q23" s="4"/>
    </row>
    <row r="24" spans="2:17" ht="15" thickTop="1">
      <c r="E24" s="5"/>
      <c r="F24" s="2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</row>
    <row r="25" spans="2:17">
      <c r="E25" s="5"/>
      <c r="F25" s="2"/>
      <c r="G25" s="5"/>
      <c r="H25" s="5"/>
      <c r="I25" s="5"/>
      <c r="J25" s="5"/>
      <c r="K25" s="5"/>
      <c r="L25" s="5"/>
      <c r="M25" s="5"/>
      <c r="N25" s="5"/>
      <c r="O25" s="4"/>
      <c r="P25" s="4"/>
      <c r="Q25" s="4"/>
    </row>
    <row r="26" spans="2:17">
      <c r="E26" s="5"/>
      <c r="F26" s="2"/>
      <c r="G26" s="5"/>
      <c r="H26" s="5"/>
      <c r="I26" s="5"/>
      <c r="J26" s="5"/>
      <c r="K26" s="5"/>
      <c r="L26" s="5"/>
      <c r="M26" s="5"/>
      <c r="N26" s="5"/>
      <c r="O26" s="4"/>
      <c r="P26" s="4"/>
      <c r="Q26" s="4"/>
    </row>
    <row r="27" spans="2:17">
      <c r="E27" s="5"/>
      <c r="F27" s="2"/>
      <c r="G27" s="5"/>
      <c r="H27" s="5"/>
      <c r="I27" s="5"/>
      <c r="J27" s="5"/>
      <c r="K27" s="5"/>
      <c r="L27" s="5"/>
      <c r="M27" s="5"/>
      <c r="N27" s="5"/>
      <c r="O27" s="4"/>
      <c r="P27" s="4"/>
      <c r="Q27" s="4"/>
    </row>
    <row r="28" spans="2:17"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4"/>
      <c r="Q28" s="4"/>
    </row>
    <row r="29" spans="2:17"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4"/>
      <c r="Q29" s="4"/>
    </row>
    <row r="30" spans="2:17"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4"/>
      <c r="Q30" s="4"/>
    </row>
    <row r="31" spans="2:17"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"/>
      <c r="Q31" s="4"/>
    </row>
    <row r="32" spans="2:17"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4"/>
      <c r="Q32" s="4"/>
    </row>
    <row r="33" spans="5:17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5:17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5:17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8F323-AE9B-4B2C-B782-5E218AE0EB4A}">
  <dimension ref="B4:Q27"/>
  <sheetViews>
    <sheetView tabSelected="1" zoomScale="145" zoomScaleNormal="145" workbookViewId="0">
      <selection activeCell="F40" sqref="F40"/>
    </sheetView>
  </sheetViews>
  <sheetFormatPr defaultRowHeight="14.4"/>
  <cols>
    <col min="1" max="1" width="2.21875" customWidth="1"/>
    <col min="2" max="2" width="11" bestFit="1" customWidth="1"/>
    <col min="3" max="3" width="13.21875" bestFit="1" customWidth="1"/>
    <col min="4" max="4" width="2.21875" customWidth="1"/>
    <col min="5" max="5" width="13.77734375" bestFit="1" customWidth="1"/>
    <col min="6" max="7" width="18" bestFit="1" customWidth="1"/>
  </cols>
  <sheetData>
    <row r="4" spans="2:17" s="3" customFormat="1">
      <c r="E4" s="3" t="s">
        <v>7</v>
      </c>
      <c r="F4" s="3" t="s">
        <v>13</v>
      </c>
      <c r="G4" s="3" t="s">
        <v>13</v>
      </c>
    </row>
    <row r="5" spans="2:17" s="3" customFormat="1">
      <c r="E5" s="3" t="s">
        <v>1</v>
      </c>
      <c r="F5" s="3" t="s">
        <v>14</v>
      </c>
      <c r="G5" s="3" t="s">
        <v>1</v>
      </c>
    </row>
    <row r="6" spans="2:17" s="3" customFormat="1"/>
    <row r="7" spans="2:17">
      <c r="B7" s="1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4"/>
      <c r="Q7" s="4"/>
    </row>
    <row r="8" spans="2:17">
      <c r="B8" t="s">
        <v>9</v>
      </c>
      <c r="C8" t="s">
        <v>4</v>
      </c>
      <c r="E8" s="5">
        <f>'Ctax calc 24-25'!E12</f>
        <v>464754</v>
      </c>
      <c r="F8" s="2">
        <v>7.0000000000000007E-2</v>
      </c>
      <c r="G8" s="5">
        <f t="shared" ref="G8:G9" si="0">ROUND(E8*F8,0)</f>
        <v>32533</v>
      </c>
      <c r="H8" s="5"/>
      <c r="I8" s="5"/>
      <c r="J8" s="5"/>
      <c r="K8" s="5"/>
      <c r="L8" s="5"/>
      <c r="M8" s="5"/>
      <c r="N8" s="5"/>
      <c r="O8" s="4"/>
      <c r="P8" s="4"/>
      <c r="Q8" s="4"/>
    </row>
    <row r="9" spans="2:17">
      <c r="B9" t="s">
        <v>10</v>
      </c>
      <c r="C9" t="s">
        <v>6</v>
      </c>
      <c r="E9" s="5">
        <v>114800</v>
      </c>
      <c r="F9" s="2">
        <v>7.0000000000000007E-2</v>
      </c>
      <c r="G9" s="5">
        <f t="shared" si="0"/>
        <v>8036</v>
      </c>
      <c r="H9" s="5"/>
      <c r="I9" s="5"/>
      <c r="J9" s="5"/>
      <c r="K9" s="5"/>
      <c r="L9" s="5"/>
      <c r="M9" s="5"/>
      <c r="N9" s="5"/>
      <c r="O9" s="4"/>
      <c r="P9" s="4"/>
      <c r="Q9" s="4"/>
    </row>
    <row r="10" spans="2:17">
      <c r="E10" s="5"/>
      <c r="F10" s="2"/>
      <c r="G10" s="6"/>
      <c r="H10" s="5"/>
      <c r="I10" s="5"/>
      <c r="J10" s="5"/>
      <c r="K10" s="5"/>
      <c r="L10" s="5"/>
      <c r="M10" s="5"/>
      <c r="N10" s="5"/>
      <c r="O10" s="4"/>
      <c r="P10" s="4"/>
      <c r="Q10" s="4"/>
    </row>
    <row r="11" spans="2:17">
      <c r="B11" s="1" t="s">
        <v>0</v>
      </c>
      <c r="E11" s="5"/>
      <c r="F11" s="2"/>
      <c r="G11" s="7">
        <f>SUM(G7:G10)</f>
        <v>40569</v>
      </c>
      <c r="H11" s="5"/>
      <c r="I11" s="5"/>
      <c r="J11" s="5"/>
      <c r="K11" s="5"/>
      <c r="L11" s="5"/>
      <c r="M11" s="5"/>
      <c r="N11" s="5"/>
      <c r="O11" s="4"/>
      <c r="P11" s="4"/>
      <c r="Q11" s="4"/>
    </row>
    <row r="12" spans="2:17">
      <c r="E12" s="5"/>
      <c r="F12" s="2"/>
      <c r="G12" s="5"/>
      <c r="H12" s="5"/>
      <c r="I12" s="5"/>
      <c r="J12" s="5"/>
      <c r="K12" s="5"/>
      <c r="L12" s="5"/>
      <c r="M12" s="5"/>
      <c r="N12" s="5"/>
      <c r="O12" s="4"/>
      <c r="P12" s="4"/>
      <c r="Q12" s="4"/>
    </row>
    <row r="13" spans="2:17">
      <c r="B13" s="1" t="s">
        <v>15</v>
      </c>
      <c r="E13" s="5"/>
      <c r="F13" s="2"/>
      <c r="G13" s="7">
        <v>600</v>
      </c>
      <c r="H13" s="5"/>
      <c r="I13" s="5"/>
      <c r="J13" s="5"/>
      <c r="K13" s="5"/>
      <c r="L13" s="5"/>
      <c r="M13" s="5"/>
      <c r="N13" s="5"/>
      <c r="O13" s="4"/>
      <c r="P13" s="4"/>
      <c r="Q13" s="4"/>
    </row>
    <row r="14" spans="2:17">
      <c r="E14" s="5"/>
      <c r="F14" s="2"/>
      <c r="G14" s="5"/>
      <c r="H14" s="5"/>
      <c r="I14" s="5"/>
      <c r="J14" s="5"/>
      <c r="K14" s="5"/>
      <c r="L14" s="5"/>
      <c r="M14" s="5"/>
      <c r="N14" s="5"/>
      <c r="O14" s="4"/>
      <c r="P14" s="4"/>
      <c r="Q14" s="4"/>
    </row>
    <row r="15" spans="2:17" ht="15" thickBot="1">
      <c r="B15" s="1" t="s">
        <v>16</v>
      </c>
      <c r="E15" s="5"/>
      <c r="F15" s="2"/>
      <c r="G15" s="8">
        <f>ROUND(G11/G13,-1)</f>
        <v>70</v>
      </c>
      <c r="H15" s="5"/>
      <c r="I15" s="5"/>
      <c r="J15" s="5"/>
      <c r="K15" s="5"/>
      <c r="L15" s="5"/>
      <c r="M15" s="5"/>
      <c r="N15" s="5"/>
      <c r="O15" s="4"/>
      <c r="P15" s="4"/>
      <c r="Q15" s="4"/>
    </row>
    <row r="16" spans="2:17" ht="15" thickTop="1">
      <c r="E16" s="5"/>
      <c r="F16" s="2"/>
      <c r="G16" s="5"/>
      <c r="H16" s="5"/>
      <c r="I16" s="5"/>
      <c r="J16" s="5"/>
      <c r="K16" s="5"/>
      <c r="L16" s="5"/>
      <c r="M16" s="5"/>
      <c r="N16" s="5"/>
      <c r="O16" s="4"/>
      <c r="P16" s="4"/>
      <c r="Q16" s="4"/>
    </row>
    <row r="17" spans="5:17">
      <c r="E17" s="5"/>
      <c r="F17" s="2"/>
      <c r="G17" s="5"/>
      <c r="H17" s="5"/>
      <c r="I17" s="5"/>
      <c r="J17" s="5"/>
      <c r="K17" s="5"/>
      <c r="L17" s="5"/>
      <c r="M17" s="5"/>
      <c r="N17" s="5"/>
      <c r="O17" s="4"/>
      <c r="P17" s="4"/>
      <c r="Q17" s="4"/>
    </row>
    <row r="18" spans="5:17">
      <c r="E18" s="5"/>
      <c r="F18" s="2"/>
      <c r="G18" s="5"/>
      <c r="H18" s="5"/>
      <c r="I18" s="5"/>
      <c r="J18" s="5"/>
      <c r="K18" s="5"/>
      <c r="L18" s="5"/>
      <c r="M18" s="5"/>
      <c r="N18" s="5"/>
      <c r="O18" s="4"/>
      <c r="P18" s="4"/>
      <c r="Q18" s="4"/>
    </row>
    <row r="19" spans="5:17">
      <c r="E19" s="5"/>
      <c r="F19" s="2"/>
      <c r="G19" s="5"/>
      <c r="H19" s="5"/>
      <c r="I19" s="5"/>
      <c r="J19" s="5"/>
      <c r="K19" s="5"/>
      <c r="L19" s="5"/>
      <c r="M19" s="5"/>
      <c r="N19" s="5"/>
      <c r="O19" s="4"/>
      <c r="P19" s="4"/>
      <c r="Q19" s="4"/>
    </row>
    <row r="20" spans="5:17"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4"/>
      <c r="Q20" s="4"/>
    </row>
    <row r="21" spans="5:17"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4"/>
      <c r="Q21" s="4"/>
    </row>
    <row r="22" spans="5:17"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</row>
    <row r="23" spans="5:17"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4"/>
      <c r="Q23" s="4"/>
    </row>
    <row r="24" spans="5:17"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</row>
    <row r="25" spans="5:17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5:17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5:17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Ctax calc 24-25</vt:lpstr>
      <vt:lpstr>NNDR calc 24-25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Woollatt, Robert</dc:creator>
  <cp:lastModifiedBy>Joanne Aldridge (NELC)</cp:lastModifiedBy>
  <cp:lastPrinted>2013-08-29T14:00:38Z</cp:lastPrinted>
  <dcterms:created xsi:type="dcterms:W3CDTF">2013-08-29T07:59:49Z</dcterms:created>
  <dcterms:modified xsi:type="dcterms:W3CDTF">2025-05-08T09:03:52Z</dcterms:modified>
</cp:coreProperties>
</file>