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7087BF57-8637-4B06-BB27-AF49F5428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king Reven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0" i="1"/>
  <c r="G10" i="1"/>
  <c r="G7" i="1"/>
  <c r="F7" i="1"/>
  <c r="F10" i="1"/>
  <c r="E10" i="1"/>
  <c r="E7" i="1"/>
  <c r="D4" i="1"/>
  <c r="H11" i="1" l="1"/>
  <c r="G11" i="1"/>
  <c r="F11" i="1"/>
  <c r="E11" i="1"/>
  <c r="D5" i="1"/>
  <c r="D7" i="1" s="1"/>
  <c r="D10" i="1"/>
  <c r="C4" i="1"/>
  <c r="D11" i="1" l="1"/>
  <c r="C5" i="1"/>
  <c r="C7" i="1" s="1"/>
  <c r="C10" i="1"/>
  <c r="C11" i="1" l="1"/>
  <c r="B4" i="1"/>
  <c r="B7" i="1" s="1"/>
  <c r="B10" i="1"/>
  <c r="B11" i="1" l="1"/>
</calcChain>
</file>

<file path=xl/sharedStrings.xml><?xml version="1.0" encoding="utf-8"?>
<sst xmlns="http://schemas.openxmlformats.org/spreadsheetml/2006/main" count="29" uniqueCount="25">
  <si>
    <r>
      <t>Parking Revenues</t>
    </r>
    <r>
      <rPr>
        <sz val="12"/>
        <color indexed="8"/>
        <rFont val="Arial"/>
        <family val="2"/>
      </rPr>
      <t xml:space="preserve"> (figure rounded to nearest £)</t>
    </r>
  </si>
  <si>
    <t>Income: Pay &amp; Display (off street parking)</t>
  </si>
  <si>
    <t>Income: Season Tickets (off street parking)</t>
  </si>
  <si>
    <t>Income: Staff Permits (off street parking)</t>
  </si>
  <si>
    <t>Income: Residents Parking Permits (on street parking)</t>
  </si>
  <si>
    <t>Income: Penalty Charge Income (on &amp; off street parking combined)</t>
  </si>
  <si>
    <t>Income amount</t>
  </si>
  <si>
    <t>Expenditure: Contract Fee</t>
  </si>
  <si>
    <t xml:space="preserve">Expenditure: Other Expenses </t>
  </si>
  <si>
    <t>Expenditure amount</t>
  </si>
  <si>
    <t>Surplus amount</t>
  </si>
  <si>
    <t>How surplus used</t>
  </si>
  <si>
    <t>Allocated to road improvements and resurfacing works</t>
  </si>
  <si>
    <t xml:space="preserve">Notes:                                  </t>
  </si>
  <si>
    <r>
      <t>Contract Fee</t>
    </r>
    <r>
      <rPr>
        <sz val="12"/>
        <color indexed="8"/>
        <rFont val="Arial"/>
        <family val="2"/>
      </rPr>
      <t xml:space="preserve"> –includes salaries, cost per PCN issued to PATROL (allows motorists to appeal PCN's at a cost of 60p per PCN) maintenance of car parks, license fees etc  </t>
    </r>
  </si>
  <si>
    <r>
      <t>Other Expenses</t>
    </r>
    <r>
      <rPr>
        <sz val="12"/>
        <color indexed="8"/>
        <rFont val="Arial"/>
        <family val="2"/>
      </rPr>
      <t xml:space="preserve"> – operational budget, includes capital depreciation costs, rates, water, cleaning, grounds maintenance, insurances etc                                             </t>
    </r>
  </si>
  <si>
    <t>No surplus</t>
  </si>
  <si>
    <t>2018/19</t>
  </si>
  <si>
    <t>Planned to be invested into the A180 major maintenance programme</t>
  </si>
  <si>
    <t>2019/20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</si>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</sst>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4">
    <xf numFmtId="0" fontId="0" fillId="0" borderId="0" xfId="0"/>
    <xf numFmtId="3" fontId="22" fillId="0" borderId="0" xfId="42" applyNumberFormat="1" applyFont="1" applyAlignment="1">
      <alignment horizontal="center" vertical="center" wrapText="1"/>
    </xf>
    <xf numFmtId="0" fontId="18" fillId="0" borderId="0" xfId="42"/>
    <xf numFmtId="0" fontId="20" fillId="0" borderId="0" xfId="42" applyFont="1"/>
    <xf numFmtId="0" fontId="21" fillId="0" borderId="0" xfId="42" applyFont="1" applyAlignment="1">
      <alignment horizontal="center" vertical="center" wrapText="1"/>
    </xf>
    <xf numFmtId="0" fontId="22" fillId="0" borderId="0" xfId="42" applyFont="1" applyAlignment="1">
      <alignment vertical="center"/>
    </xf>
    <xf numFmtId="0" fontId="23" fillId="0" borderId="0" xfId="42" applyFont="1" applyAlignment="1">
      <alignment vertical="center" wrapText="1"/>
    </xf>
    <xf numFmtId="0" fontId="20" fillId="0" borderId="0" xfId="42" applyFont="1" applyAlignment="1">
      <alignment vertical="center" wrapText="1"/>
    </xf>
    <xf numFmtId="0" fontId="20" fillId="0" borderId="0" xfId="42" applyFont="1" applyAlignment="1">
      <alignment horizontal="left" vertical="center"/>
    </xf>
    <xf numFmtId="3" fontId="22" fillId="0" borderId="10" xfId="42" applyNumberFormat="1" applyFont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3" fontId="20" fillId="0" borderId="10" xfId="42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H12" sqref="H12"/>
    </sheetView>
  </sheetViews>
  <sheetFormatPr defaultRowHeight="15" x14ac:dyDescent="0.25"/>
  <cols>
    <col min="1" max="1" width="68.7109375" bestFit="1" customWidth="1"/>
    <col min="2" max="3" width="14" customWidth="1"/>
    <col min="4" max="5" width="11.42578125" customWidth="1"/>
    <col min="6" max="6" width="17.7109375" customWidth="1"/>
    <col min="7" max="7" width="17.28515625" customWidth="1"/>
    <col min="8" max="8" width="19" customWidth="1"/>
  </cols>
  <sheetData>
    <row r="1" spans="1:8" ht="15.75" x14ac:dyDescent="0.25">
      <c r="A1" s="3" t="s">
        <v>0</v>
      </c>
      <c r="B1" s="4" t="s">
        <v>17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</row>
    <row r="2" spans="1:8" x14ac:dyDescent="0.25">
      <c r="A2" s="5" t="s">
        <v>1</v>
      </c>
      <c r="B2" s="1">
        <v>1495405.86</v>
      </c>
      <c r="C2" s="1">
        <v>1227380.5</v>
      </c>
      <c r="D2" s="1">
        <v>734982.68</v>
      </c>
      <c r="E2" s="1">
        <v>1163272</v>
      </c>
      <c r="F2" s="1">
        <v>1421016.11</v>
      </c>
      <c r="G2" s="1">
        <v>1506613.67</v>
      </c>
      <c r="H2" s="1">
        <v>1587494.4</v>
      </c>
    </row>
    <row r="3" spans="1:8" x14ac:dyDescent="0.25">
      <c r="A3" s="5" t="s">
        <v>2</v>
      </c>
      <c r="B3" s="1">
        <v>114577.33</v>
      </c>
      <c r="C3" s="1">
        <v>91032.67</v>
      </c>
      <c r="D3" s="1">
        <v>34538.769999999997</v>
      </c>
      <c r="E3" s="1">
        <v>66016</v>
      </c>
      <c r="F3" s="1">
        <v>109209.7</v>
      </c>
      <c r="G3" s="1">
        <v>128824.04</v>
      </c>
      <c r="H3" s="1">
        <v>29269.46</v>
      </c>
    </row>
    <row r="4" spans="1:8" x14ac:dyDescent="0.25">
      <c r="A4" s="5" t="s">
        <v>3</v>
      </c>
      <c r="B4" s="1">
        <f>125904.13+14774</f>
        <v>140678.13</v>
      </c>
      <c r="C4" s="1">
        <f>159694.27+25327</f>
        <v>185021.27</v>
      </c>
      <c r="D4" s="1">
        <f>71047.72+15078</f>
        <v>86125.72</v>
      </c>
      <c r="E4" s="1">
        <v>101331</v>
      </c>
      <c r="F4" s="1">
        <v>104723.4</v>
      </c>
      <c r="G4" s="1">
        <v>121321.28</v>
      </c>
      <c r="H4" s="1">
        <v>94473.78</v>
      </c>
    </row>
    <row r="5" spans="1:8" x14ac:dyDescent="0.25">
      <c r="A5" s="5" t="s">
        <v>4</v>
      </c>
      <c r="B5" s="1">
        <v>12273.5</v>
      </c>
      <c r="C5" s="1">
        <f>10830.5+32</f>
        <v>10862.5</v>
      </c>
      <c r="D5" s="1">
        <f>17330.22+32</f>
        <v>17362.22</v>
      </c>
      <c r="E5" s="1">
        <v>17211</v>
      </c>
      <c r="F5" s="1">
        <v>21241.7</v>
      </c>
      <c r="G5" s="1">
        <v>20426</v>
      </c>
      <c r="H5" s="1">
        <v>19149.8</v>
      </c>
    </row>
    <row r="6" spans="1:8" ht="15.75" thickBot="1" x14ac:dyDescent="0.3">
      <c r="A6" s="5" t="s">
        <v>5</v>
      </c>
      <c r="B6" s="1">
        <v>368687.87</v>
      </c>
      <c r="C6" s="1">
        <v>289709.89</v>
      </c>
      <c r="D6" s="1">
        <v>173907.61</v>
      </c>
      <c r="E6" s="1">
        <v>179556</v>
      </c>
      <c r="F6" s="1">
        <v>205473.43</v>
      </c>
      <c r="G6" s="1">
        <v>266071.18</v>
      </c>
      <c r="H6" s="1">
        <v>275116.74</v>
      </c>
    </row>
    <row r="7" spans="1:8" ht="16.5" thickBot="1" x14ac:dyDescent="0.3">
      <c r="A7" s="8" t="s">
        <v>6</v>
      </c>
      <c r="B7" s="9">
        <f t="shared" ref="B7:D7" si="0">SUM(B2:B6)</f>
        <v>2131622.6900000004</v>
      </c>
      <c r="C7" s="9">
        <f t="shared" si="0"/>
        <v>1804006.83</v>
      </c>
      <c r="D7" s="9">
        <f t="shared" si="0"/>
        <v>1046917</v>
      </c>
      <c r="E7" s="9">
        <f t="shared" ref="E7:F7" si="1">SUM(E2:E6)</f>
        <v>1527386</v>
      </c>
      <c r="F7" s="9">
        <f t="shared" si="1"/>
        <v>1861664.3399999999</v>
      </c>
      <c r="G7" s="9">
        <f t="shared" ref="G7:H7" si="2">SUM(G2:G6)</f>
        <v>2043256.17</v>
      </c>
      <c r="H7" s="9">
        <f t="shared" si="2"/>
        <v>2005504.18</v>
      </c>
    </row>
    <row r="8" spans="1:8" ht="15.75" thickTop="1" x14ac:dyDescent="0.25">
      <c r="A8" s="5" t="s">
        <v>7</v>
      </c>
      <c r="B8" s="1">
        <v>816951.09</v>
      </c>
      <c r="C8" s="1">
        <v>744877.42</v>
      </c>
      <c r="D8" s="1">
        <v>750061</v>
      </c>
      <c r="E8" s="1">
        <v>774816.7</v>
      </c>
      <c r="F8" s="1">
        <v>768625.29</v>
      </c>
      <c r="G8" s="1">
        <v>934101.4</v>
      </c>
      <c r="H8" s="1">
        <v>971121.31</v>
      </c>
    </row>
    <row r="9" spans="1:8" ht="15.75" thickBot="1" x14ac:dyDescent="0.3">
      <c r="A9" s="5" t="s">
        <v>8</v>
      </c>
      <c r="B9" s="1">
        <v>1142120.7200000002</v>
      </c>
      <c r="C9" s="1">
        <v>1280252.17</v>
      </c>
      <c r="D9" s="1">
        <v>1098509.5300000003</v>
      </c>
      <c r="E9" s="1">
        <v>919199</v>
      </c>
      <c r="F9" s="1">
        <v>912179.71</v>
      </c>
      <c r="G9" s="1">
        <v>1129376.83</v>
      </c>
      <c r="H9" s="1">
        <v>1354595.79</v>
      </c>
    </row>
    <row r="10" spans="1:8" ht="16.5" thickBot="1" x14ac:dyDescent="0.3">
      <c r="A10" s="8" t="s">
        <v>9</v>
      </c>
      <c r="B10" s="9">
        <f t="shared" ref="B10" si="3">SUM(B8:B9)</f>
        <v>1959071.81</v>
      </c>
      <c r="C10" s="9">
        <f t="shared" ref="C10:D10" si="4">SUM(C8:C9)</f>
        <v>2025129.5899999999</v>
      </c>
      <c r="D10" s="9">
        <f t="shared" si="4"/>
        <v>1848570.5300000003</v>
      </c>
      <c r="E10" s="9">
        <f t="shared" ref="E10:F10" si="5">SUM(E8:E9)</f>
        <v>1694015.7</v>
      </c>
      <c r="F10" s="9">
        <f t="shared" si="5"/>
        <v>1680805</v>
      </c>
      <c r="G10" s="9">
        <f t="shared" ref="G10:H10" si="6">SUM(G8:G9)</f>
        <v>2063478.23</v>
      </c>
      <c r="H10" s="9">
        <f t="shared" si="6"/>
        <v>2325717.1</v>
      </c>
    </row>
    <row r="11" spans="1:8" ht="17.25" thickTop="1" thickBot="1" x14ac:dyDescent="0.3">
      <c r="A11" s="10" t="s">
        <v>10</v>
      </c>
      <c r="B11" s="11">
        <f t="shared" ref="B11:F11" si="7">B7-B10</f>
        <v>172550.88000000035</v>
      </c>
      <c r="C11" s="11">
        <f t="shared" si="7"/>
        <v>-221122.75999999978</v>
      </c>
      <c r="D11" s="11">
        <f t="shared" si="7"/>
        <v>-801653.53000000026</v>
      </c>
      <c r="E11" s="11">
        <f t="shared" si="7"/>
        <v>-166629.69999999995</v>
      </c>
      <c r="F11" s="11">
        <f t="shared" si="7"/>
        <v>180859.33999999985</v>
      </c>
      <c r="G11" s="11">
        <f t="shared" ref="G11:H11" si="8">G7-G10</f>
        <v>-20222.060000000056</v>
      </c>
      <c r="H11" s="11">
        <f t="shared" si="8"/>
        <v>-320212.92000000016</v>
      </c>
    </row>
    <row r="12" spans="1:8" ht="86.25" thickTop="1" x14ac:dyDescent="0.25">
      <c r="A12" s="5" t="s">
        <v>11</v>
      </c>
      <c r="B12" s="6" t="s">
        <v>18</v>
      </c>
      <c r="C12" s="5" t="s">
        <v>16</v>
      </c>
      <c r="D12" s="5" t="s">
        <v>16</v>
      </c>
      <c r="E12" s="5" t="s">
        <v>16</v>
      </c>
      <c r="F12" s="6" t="s">
        <v>12</v>
      </c>
      <c r="G12" s="5" t="s">
        <v>16</v>
      </c>
      <c r="H12" s="5" t="s">
        <v>16</v>
      </c>
    </row>
    <row r="13" spans="1:8" x14ac:dyDescent="0.25">
      <c r="A13" s="5" t="s">
        <v>13</v>
      </c>
    </row>
    <row r="14" spans="1:8" ht="45.75" x14ac:dyDescent="0.25">
      <c r="A14" s="7" t="s">
        <v>14</v>
      </c>
    </row>
    <row r="15" spans="1:8" ht="45.75" x14ac:dyDescent="0.25">
      <c r="A15" s="7" t="s">
        <v>15</v>
      </c>
    </row>
    <row r="16" spans="1:8" x14ac:dyDescent="0.25">
      <c r="A16" s="2"/>
      <c r="B16" s="12"/>
    </row>
    <row r="17" spans="1:1" x14ac:dyDescent="0.25">
      <c r="A17" s="2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</sheetData>
  <phoneticPr fontId="24" type="noConversion"/>
  <pageMargins left="0.7" right="0.7" top="0.75" bottom="0.75" header="0.3" footer="0.3"/>
  <pageSetup paperSize="9" scale="66" orientation="landscape" horizontalDpi="4294967295" verticalDpi="4294967295" r:id="rId1"/>
  <headerFooter>
    <oddHeader>&amp;L&amp;"Calibri"&amp;10&amp;K000000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0DCA18DA349BB2A31DE0036C7D6" ma:contentTypeVersion="0" ma:contentTypeDescription="Create a new document." ma:contentTypeScope="" ma:versionID="97ded8a860b12c9aedf9ddb2a0d96d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8540F-D534-41AE-B473-19F9AE6ECD1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D63EEC-4DB0-4AFC-93EE-68762E8A5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5789A-1229-4675-BFA3-36A2EC2BF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Revenues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2022-06-16T14:42:32Z</dcterms:created>
  <dcterms:modified xsi:type="dcterms:W3CDTF">2025-06-18T10:12:47Z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0x010100DA45B0DCA18DA349BB2A31DE0036C7D6</vt:lpwstr>
  </property>
  <property fmtid="{D5CDD505-2E9C-101B-9397-08002B2CF9AE}" pid="3" name="Order">
    <vt:r8>3200</vt:r8>
  </property>
  <property fmtid="{D5CDD505-2E9C-101B-9397-08002B2CF9AE}" pid="4" name="MSIP_Label_cc2c4f90-508d-489a-8965-0bad9512f598_Enabled">
    <vt:lpwstr>true</vt:lpwstr>
  </property>
  <property fmtid="{D5CDD505-2E9C-101B-9397-08002B2CF9AE}" pid="5" name="MSIP_Label_cc2c4f90-508d-489a-8965-0bad9512f598_SetDate">
    <vt:lpwstr>2025-04-09T10:57:32Z</vt:lpwstr>
  </property>
  <property fmtid="{D5CDD505-2E9C-101B-9397-08002B2CF9AE}" pid="6" name="MSIP_Label_cc2c4f90-508d-489a-8965-0bad9512f598_Method">
    <vt:lpwstr>Privileged</vt:lpwstr>
  </property>
  <property fmtid="{D5CDD505-2E9C-101B-9397-08002B2CF9AE}" pid="7" name="MSIP_Label_cc2c4f90-508d-489a-8965-0bad9512f598_Name">
    <vt:lpwstr>OFFICIAL</vt:lpwstr>
  </property>
  <property fmtid="{D5CDD505-2E9C-101B-9397-08002B2CF9AE}" pid="8" name="MSIP_Label_cc2c4f90-508d-489a-8965-0bad9512f598_SiteId">
    <vt:lpwstr>2000653a-c2c6-4009-ac5a-2455bfbfb61d</vt:lpwstr>
  </property>
  <property fmtid="{D5CDD505-2E9C-101B-9397-08002B2CF9AE}" pid="9" name="MSIP_Label_cc2c4f90-508d-489a-8965-0bad9512f598_ActionId">
    <vt:lpwstr>3beb8638-75e0-4918-b3b0-f1e93436c261</vt:lpwstr>
  </property>
  <property fmtid="{D5CDD505-2E9C-101B-9397-08002B2CF9AE}" pid="10" name="MSIP_Label_cc2c4f90-508d-489a-8965-0bad9512f598_ContentBits">
    <vt:lpwstr>1</vt:lpwstr>
  </property>
  <property fmtid="{D5CDD505-2E9C-101B-9397-08002B2CF9AE}" pid="11" name="MSIP_Label_cc2c4f90-508d-489a-8965-0bad9512f598_Tag">
    <vt:lpwstr>10, 0, 1, 1</vt:lpwstr>
  </property>
</Properties>
</file>