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drawings/drawing25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30.xml" ContentType="application/vnd.openxmlformats-officedocument.drawing+xml"/>
  <Override PartName="/xl/comments4.xml" ContentType="application/vnd.openxmlformats-officedocument.spreadsheetml.comments+xml"/>
  <Override PartName="/xl/charts/chart6.xml" ContentType="application/vnd.openxmlformats-officedocument.drawingml.chart+xml"/>
  <Override PartName="/xl/drawings/drawing31.xml" ContentType="application/vnd.openxmlformats-officedocument.drawing+xml"/>
  <Override PartName="/xl/comments5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2.xml" ContentType="application/vnd.openxmlformats-officedocument.drawing+xml"/>
  <Override PartName="/xl/charts/chart9.xml" ContentType="application/vnd.openxmlformats-officedocument.drawingml.chart+xml"/>
  <Override PartName="/xl/drawings/drawing33.xml" ContentType="application/vnd.openxmlformats-officedocument.drawing+xml"/>
  <Override PartName="/xl/charts/chart10.xml" ContentType="application/vnd.openxmlformats-officedocument.drawingml.chart+xml"/>
  <Override PartName="/xl/drawings/drawing34.xml" ContentType="application/vnd.openxmlformats-officedocument.drawing+xml"/>
  <Override PartName="/xl/comments6.xml" ContentType="application/vnd.openxmlformats-officedocument.spreadsheetml.comments+xml"/>
  <Override PartName="/xl/charts/chart11.xml" ContentType="application/vnd.openxmlformats-officedocument.drawingml.chart+xml"/>
  <Override PartName="/xl/drawings/drawing35.xml" ContentType="application/vnd.openxmlformats-officedocument.drawing+xml"/>
  <Override PartName="/xl/comments7.xml" ContentType="application/vnd.openxmlformats-officedocument.spreadsheetml.comments+xml"/>
  <Override PartName="/xl/charts/chart12.xml" ContentType="application/vnd.openxmlformats-officedocument.drawingml.chart+xml"/>
  <Override PartName="/xl/drawings/drawing36.xml" ContentType="application/vnd.openxmlformats-officedocument.drawing+xml"/>
  <Override PartName="/xl/comments8.xml" ContentType="application/vnd.openxmlformats-officedocument.spreadsheetml.comments+xml"/>
  <Override PartName="/xl/charts/chart13.xml" ContentType="application/vnd.openxmlformats-officedocument.drawingml.chart+xml"/>
  <Override PartName="/xl/drawings/drawing37.xml" ContentType="application/vnd.openxmlformats-officedocument.drawing+xml"/>
  <Override PartName="/xl/comments9.xml" ContentType="application/vnd.openxmlformats-officedocument.spreadsheetml.comments+xml"/>
  <Override PartName="/xl/charts/chart14.xml" ContentType="application/vnd.openxmlformats-officedocument.drawingml.chart+xml"/>
  <Override PartName="/xl/drawings/drawing38.xml" ContentType="application/vnd.openxmlformats-officedocument.drawing+xml"/>
  <Override PartName="/xl/comments10.xml" ContentType="application/vnd.openxmlformats-officedocument.spreadsheetml.comments+xml"/>
  <Override PartName="/xl/charts/chart15.xml" ContentType="application/vnd.openxmlformats-officedocument.drawingml.chart+xml"/>
  <Override PartName="/xl/drawings/drawing39.xml" ContentType="application/vnd.openxmlformats-officedocument.drawing+xml"/>
  <Override PartName="/xl/comments11.xml" ContentType="application/vnd.openxmlformats-officedocument.spreadsheetml.comments+xml"/>
  <Override PartName="/xl/charts/chart16.xml" ContentType="application/vnd.openxmlformats-officedocument.drawingml.chart+xml"/>
  <Override PartName="/xl/drawings/drawing40.xml" ContentType="application/vnd.openxmlformats-officedocument.drawing+xml"/>
  <Override PartName="/xl/comments12.xml" ContentType="application/vnd.openxmlformats-officedocument.spreadsheetml.comments+xml"/>
  <Override PartName="/xl/charts/chart17.xml" ContentType="application/vnd.openxmlformats-officedocument.drawingml.chart+xml"/>
  <Override PartName="/xl/drawings/drawing41.xml" ContentType="application/vnd.openxmlformats-officedocument.drawing+xml"/>
  <Override PartName="/xl/comments13.xml" ContentType="application/vnd.openxmlformats-officedocument.spreadsheetml.comments+xml"/>
  <Override PartName="/xl/charts/chart18.xml" ContentType="application/vnd.openxmlformats-officedocument.drawingml.chart+xml"/>
  <Override PartName="/xl/drawings/drawing42.xml" ContentType="application/vnd.openxmlformats-officedocument.drawing+xml"/>
  <Override PartName="/xl/comments14.xml" ContentType="application/vnd.openxmlformats-officedocument.spreadsheetml.comments+xml"/>
  <Override PartName="/xl/charts/chart19.xml" ContentType="application/vnd.openxmlformats-officedocument.drawingml.chart+xml"/>
  <Override PartName="/xl/drawings/drawing43.xml" ContentType="application/vnd.openxmlformats-officedocument.drawing+xml"/>
  <Override PartName="/xl/comments15.xml" ContentType="application/vnd.openxmlformats-officedocument.spreadsheetml.comments+xml"/>
  <Override PartName="/xl/charts/chart20.xml" ContentType="application/vnd.openxmlformats-officedocument.drawingml.chart+xml"/>
  <Override PartName="/xl/drawings/drawing44.xml" ContentType="application/vnd.openxmlformats-officedocument.drawing+xml"/>
  <Override PartName="/xl/comments16.xml" ContentType="application/vnd.openxmlformats-officedocument.spreadsheetml.comments+xml"/>
  <Override PartName="/xl/charts/chart21.xml" ContentType="application/vnd.openxmlformats-officedocument.drawingml.chart+xml"/>
  <Override PartName="/xl/drawings/drawing45.xml" ContentType="application/vnd.openxmlformats-officedocument.drawing+xml"/>
  <Override PartName="/xl/comments17.xml" ContentType="application/vnd.openxmlformats-officedocument.spreadsheetml.comments+xml"/>
  <Override PartName="/xl/charts/chart22.xml" ContentType="application/vnd.openxmlformats-officedocument.drawingml.chart+xml"/>
  <Override PartName="/xl/drawings/drawing46.xml" ContentType="application/vnd.openxmlformats-officedocument.drawing+xml"/>
  <Override PartName="/xl/comments18.xml" ContentType="application/vnd.openxmlformats-officedocument.spreadsheetml.comments+xml"/>
  <Override PartName="/xl/charts/chart23.xml" ContentType="application/vnd.openxmlformats-officedocument.drawingml.chart+xml"/>
  <Override PartName="/xl/drawings/drawing47.xml" ContentType="application/vnd.openxmlformats-officedocument.drawing+xml"/>
  <Override PartName="/xl/comments19.xml" ContentType="application/vnd.openxmlformats-officedocument.spreadsheetml.comments+xml"/>
  <Override PartName="/xl/charts/chart24.xml" ContentType="application/vnd.openxmlformats-officedocument.drawingml.chart+xml"/>
  <Override PartName="/xl/drawings/drawing48.xml" ContentType="application/vnd.openxmlformats-officedocument.drawing+xml"/>
  <Override PartName="/xl/comments20.xml" ContentType="application/vnd.openxmlformats-officedocument.spreadsheetml.comments+xml"/>
  <Override PartName="/xl/charts/chart25.xml" ContentType="application/vnd.openxmlformats-officedocument.drawingml.chart+xml"/>
  <Override PartName="/xl/drawings/drawing49.xml" ContentType="application/vnd.openxmlformats-officedocument.drawing+xml"/>
  <Override PartName="/xl/comments21.xml" ContentType="application/vnd.openxmlformats-officedocument.spreadsheetml.comments+xml"/>
  <Override PartName="/xl/charts/chart26.xml" ContentType="application/vnd.openxmlformats-officedocument.drawingml.chart+xml"/>
  <Override PartName="/xl/drawings/drawing50.xml" ContentType="application/vnd.openxmlformats-officedocument.drawing+xml"/>
  <Override PartName="/xl/comments22.xml" ContentType="application/vnd.openxmlformats-officedocument.spreadsheetml.comments+xml"/>
  <Override PartName="/xl/charts/chart27.xml" ContentType="application/vnd.openxmlformats-officedocument.drawingml.chart+xml"/>
  <Override PartName="/xl/drawings/drawing51.xml" ContentType="application/vnd.openxmlformats-officedocument.drawing+xml"/>
  <Override PartName="/xl/comments23.xml" ContentType="application/vnd.openxmlformats-officedocument.spreadsheetml.comments+xml"/>
  <Override PartName="/xl/charts/chart28.xml" ContentType="application/vnd.openxmlformats-officedocument.drawingml.chart+xml"/>
  <Override PartName="/xl/drawings/drawing52.xml" ContentType="application/vnd.openxmlformats-officedocument.drawing+xml"/>
  <Override PartName="/xl/comments24.xml" ContentType="application/vnd.openxmlformats-officedocument.spreadsheetml.comments+xml"/>
  <Override PartName="/xl/charts/chart29.xml" ContentType="application/vnd.openxmlformats-officedocument.drawingml.chart+xml"/>
  <Override PartName="/xl/drawings/drawing53.xml" ContentType="application/vnd.openxmlformats-officedocument.drawing+xml"/>
  <Override PartName="/xl/comments25.xml" ContentType="application/vnd.openxmlformats-officedocument.spreadsheetml.comments+xml"/>
  <Override PartName="/xl/charts/chart30.xml" ContentType="application/vnd.openxmlformats-officedocument.drawingml.chart+xml"/>
  <Override PartName="/xl/drawings/drawing54.xml" ContentType="application/vnd.openxmlformats-officedocument.drawing+xml"/>
  <Override PartName="/xl/comments26.xml" ContentType="application/vnd.openxmlformats-officedocument.spreadsheetml.comments+xml"/>
  <Override PartName="/xl/charts/chart31.xml" ContentType="application/vnd.openxmlformats-officedocument.drawingml.chart+xml"/>
  <Override PartName="/xl/drawings/drawing55.xml" ContentType="application/vnd.openxmlformats-officedocument.drawing+xml"/>
  <Override PartName="/xl/comments27.xml" ContentType="application/vnd.openxmlformats-officedocument.spreadsheetml.comments+xml"/>
  <Override PartName="/xl/charts/chart32.xml" ContentType="application/vnd.openxmlformats-officedocument.drawingml.chart+xml"/>
  <Override PartName="/xl/drawings/drawing56.xml" ContentType="application/vnd.openxmlformats-officedocument.drawing+xml"/>
  <Override PartName="/xl/comments28.xml" ContentType="application/vnd.openxmlformats-officedocument.spreadsheetml.comments+xml"/>
  <Override PartName="/xl/charts/chart33.xml" ContentType="application/vnd.openxmlformats-officedocument.drawingml.chart+xml"/>
  <Override PartName="/xl/drawings/drawing57.xml" ContentType="application/vnd.openxmlformats-officedocument.drawing+xml"/>
  <Override PartName="/xl/comments29.xml" ContentType="application/vnd.openxmlformats-officedocument.spreadsheetml.comments+xml"/>
  <Override PartName="/xl/charts/chart34.xml" ContentType="application/vnd.openxmlformats-officedocument.drawingml.chart+xml"/>
  <Override PartName="/xl/drawings/drawing58.xml" ContentType="application/vnd.openxmlformats-officedocument.drawing+xml"/>
  <Override PartName="/xl/comments30.xml" ContentType="application/vnd.openxmlformats-officedocument.spreadsheetml.comments+xml"/>
  <Override PartName="/xl/charts/chart35.xml" ContentType="application/vnd.openxmlformats-officedocument.drawingml.chart+xml"/>
  <Override PartName="/xl/drawings/drawing59.xml" ContentType="application/vnd.openxmlformats-officedocument.drawing+xml"/>
  <Override PartName="/xl/comments31.xml" ContentType="application/vnd.openxmlformats-officedocument.spreadsheetml.comments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890762F2-3A99-449A-84A5-8BE96081C390}" xr6:coauthVersionLast="47" xr6:coauthVersionMax="47" xr10:uidLastSave="{00000000-0000-0000-0000-000000000000}"/>
  <bookViews>
    <workbookView xWindow="-110" yWindow="-110" windowWidth="19420" windowHeight="10300" firstSheet="51" activeTab="58" xr2:uid="{00000000-000D-0000-FFFF-FFFF00000000}"/>
  </bookViews>
  <sheets>
    <sheet name="2010 Q4" sheetId="1" r:id="rId1"/>
    <sheet name="2011 Q1" sheetId="2" r:id="rId2"/>
    <sheet name="2011 Q2" sheetId="3" r:id="rId3"/>
    <sheet name="2011 Q3" sheetId="4" r:id="rId4"/>
    <sheet name="2011 Q4" sheetId="5" r:id="rId5"/>
    <sheet name="2012 Q1" sheetId="6" r:id="rId6"/>
    <sheet name="2012 Q2" sheetId="7" r:id="rId7"/>
    <sheet name="2012 Q3" sheetId="8" r:id="rId8"/>
    <sheet name="2012 Q4" sheetId="9" r:id="rId9"/>
    <sheet name="2013 Q1" sheetId="10" r:id="rId10"/>
    <sheet name="2013 Q2" sheetId="11" r:id="rId11"/>
    <sheet name="2013 Q3" sheetId="12" r:id="rId12"/>
    <sheet name="2013 Q4" sheetId="13" r:id="rId13"/>
    <sheet name="2014 Q1" sheetId="14" r:id="rId14"/>
    <sheet name="2014 Q2" sheetId="15" r:id="rId15"/>
    <sheet name="2014 Q3" sheetId="17" r:id="rId16"/>
    <sheet name="2014 Q4" sheetId="16" r:id="rId17"/>
    <sheet name="2015 Q1" sheetId="18" r:id="rId18"/>
    <sheet name="2015 Q2" sheetId="19" r:id="rId19"/>
    <sheet name="2015 Q3" sheetId="20" r:id="rId20"/>
    <sheet name="2015 Q4" sheetId="21" r:id="rId21"/>
    <sheet name="2016 Q1" sheetId="22" r:id="rId22"/>
    <sheet name="2016 Q2" sheetId="23" r:id="rId23"/>
    <sheet name="2016 Q3" sheetId="24" r:id="rId24"/>
    <sheet name="2016 Q4" sheetId="25" r:id="rId25"/>
    <sheet name="2017 Q1" sheetId="26" r:id="rId26"/>
    <sheet name="2017 Q2" sheetId="27" r:id="rId27"/>
    <sheet name="2017 Q3" sheetId="28" r:id="rId28"/>
    <sheet name="2017 Q4" sheetId="29" r:id="rId29"/>
    <sheet name="2018 Q1" sheetId="31" r:id="rId30"/>
    <sheet name="2018 Q2" sheetId="30" r:id="rId31"/>
    <sheet name="2018 Q3" sheetId="32" r:id="rId32"/>
    <sheet name="2018 Q4" sheetId="33" r:id="rId33"/>
    <sheet name="2019 Q1" sheetId="34" r:id="rId34"/>
    <sheet name="2019 Q2" sheetId="35" r:id="rId35"/>
    <sheet name="2019 Q3" sheetId="36" r:id="rId36"/>
    <sheet name="2019 Q4" sheetId="37" r:id="rId37"/>
    <sheet name="2020 Q1" sheetId="38" r:id="rId38"/>
    <sheet name="2020 Q2" sheetId="39" r:id="rId39"/>
    <sheet name="2020 Q3" sheetId="40" r:id="rId40"/>
    <sheet name="2020 Q4" sheetId="41" r:id="rId41"/>
    <sheet name="2021 Q1" sheetId="43" r:id="rId42"/>
    <sheet name="2021 Q2" sheetId="44" r:id="rId43"/>
    <sheet name="2021 Q3" sheetId="45" r:id="rId44"/>
    <sheet name="2021 Q4" sheetId="46" r:id="rId45"/>
    <sheet name="2022 Q1" sheetId="47" r:id="rId46"/>
    <sheet name="2022 Q2" sheetId="48" r:id="rId47"/>
    <sheet name="2022 Q3" sheetId="49" r:id="rId48"/>
    <sheet name="2022 Q4" sheetId="50" r:id="rId49"/>
    <sheet name="2023 Q1" sheetId="51" r:id="rId50"/>
    <sheet name="2023 Q2" sheetId="52" r:id="rId51"/>
    <sheet name="2023 Q3" sheetId="53" r:id="rId52"/>
    <sheet name="2023 Q4" sheetId="54" r:id="rId53"/>
    <sheet name="2024 Q1" sheetId="55" r:id="rId54"/>
    <sheet name="2024 Q2" sheetId="61" r:id="rId55"/>
    <sheet name="2024 Q3" sheetId="60" r:id="rId56"/>
    <sheet name="2024 Q4" sheetId="62" r:id="rId57"/>
    <sheet name="2025 Q1" sheetId="63" r:id="rId58"/>
    <sheet name="2025 Q2" sheetId="64" r:id="rId59"/>
  </sheets>
  <externalReferences>
    <externalReference r:id="rId60"/>
    <externalReference r:id="rId6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64" l="1"/>
  <c r="P11" i="64" s="1"/>
  <c r="B28" i="64" s="1"/>
  <c r="O10" i="64"/>
  <c r="O11" i="64" s="1"/>
  <c r="N10" i="64"/>
  <c r="N11" i="64" s="1"/>
  <c r="M10" i="64"/>
  <c r="M11" i="64" s="1"/>
  <c r="B25" i="64" s="1"/>
  <c r="L10" i="64"/>
  <c r="L11" i="64" s="1"/>
  <c r="B24" i="64" s="1"/>
  <c r="K10" i="64"/>
  <c r="K11" i="64" s="1"/>
  <c r="B23" i="64" s="1"/>
  <c r="D10" i="64"/>
  <c r="D11" i="64" s="1"/>
  <c r="B16" i="64" s="1"/>
  <c r="C10" i="64"/>
  <c r="C11" i="64" s="1"/>
  <c r="B15" i="64" s="1"/>
  <c r="B10" i="64"/>
  <c r="B11" i="64" s="1"/>
  <c r="B14" i="64" s="1"/>
  <c r="Q9" i="64"/>
  <c r="Q8" i="64"/>
  <c r="P7" i="64"/>
  <c r="O7" i="64"/>
  <c r="N7" i="64"/>
  <c r="M7" i="64"/>
  <c r="L7" i="64"/>
  <c r="K7" i="64"/>
  <c r="J7" i="64"/>
  <c r="J10" i="64" s="1"/>
  <c r="J11" i="64" s="1"/>
  <c r="B22" i="64" s="1"/>
  <c r="I7" i="64"/>
  <c r="I10" i="64" s="1"/>
  <c r="I11" i="64" s="1"/>
  <c r="B21" i="64" s="1"/>
  <c r="H7" i="64"/>
  <c r="H10" i="64" s="1"/>
  <c r="H11" i="64" s="1"/>
  <c r="B20" i="64" s="1"/>
  <c r="G7" i="64"/>
  <c r="G10" i="64" s="1"/>
  <c r="G11" i="64" s="1"/>
  <c r="B19" i="64" s="1"/>
  <c r="F7" i="64"/>
  <c r="F10" i="64" s="1"/>
  <c r="F11" i="64" s="1"/>
  <c r="B18" i="64" s="1"/>
  <c r="E7" i="64"/>
  <c r="E10" i="64" s="1"/>
  <c r="E11" i="64" s="1"/>
  <c r="B17" i="64" s="1"/>
  <c r="D7" i="64"/>
  <c r="C7" i="64"/>
  <c r="B7" i="64"/>
  <c r="Q6" i="64"/>
  <c r="Q5" i="64"/>
  <c r="Q4" i="64"/>
  <c r="Q7" i="64" s="1"/>
  <c r="B27" i="64" l="1"/>
  <c r="B26" i="64"/>
  <c r="Q10" i="64"/>
  <c r="Q11" i="64" s="1"/>
  <c r="O7" i="63" l="1"/>
  <c r="O10" i="63" s="1"/>
  <c r="O11" i="63" s="1"/>
  <c r="B27" i="63" s="1"/>
  <c r="P7" i="63"/>
  <c r="P10" i="63" s="1"/>
  <c r="P11" i="63" s="1"/>
  <c r="B28" i="63" s="1"/>
  <c r="Q9" i="63"/>
  <c r="Q8" i="63"/>
  <c r="N7" i="63"/>
  <c r="N10" i="63" s="1"/>
  <c r="N11" i="63" s="1"/>
  <c r="B26" i="63" s="1"/>
  <c r="M7" i="63"/>
  <c r="M10" i="63" s="1"/>
  <c r="M11" i="63" s="1"/>
  <c r="B25" i="63" s="1"/>
  <c r="L7" i="63"/>
  <c r="L10" i="63" s="1"/>
  <c r="L11" i="63" s="1"/>
  <c r="B24" i="63" s="1"/>
  <c r="K7" i="63"/>
  <c r="K10" i="63" s="1"/>
  <c r="K11" i="63" s="1"/>
  <c r="B23" i="63" s="1"/>
  <c r="J7" i="63"/>
  <c r="J10" i="63" s="1"/>
  <c r="J11" i="63" s="1"/>
  <c r="B22" i="63" s="1"/>
  <c r="I7" i="63"/>
  <c r="I10" i="63" s="1"/>
  <c r="I11" i="63" s="1"/>
  <c r="B21" i="63" s="1"/>
  <c r="H7" i="63"/>
  <c r="H10" i="63" s="1"/>
  <c r="H11" i="63" s="1"/>
  <c r="B20" i="63" s="1"/>
  <c r="G7" i="63"/>
  <c r="G10" i="63" s="1"/>
  <c r="G11" i="63" s="1"/>
  <c r="B19" i="63" s="1"/>
  <c r="F7" i="63"/>
  <c r="F10" i="63" s="1"/>
  <c r="F11" i="63" s="1"/>
  <c r="B18" i="63" s="1"/>
  <c r="E7" i="63"/>
  <c r="E10" i="63" s="1"/>
  <c r="E11" i="63" s="1"/>
  <c r="B17" i="63" s="1"/>
  <c r="D7" i="63"/>
  <c r="D10" i="63" s="1"/>
  <c r="D11" i="63" s="1"/>
  <c r="B16" i="63" s="1"/>
  <c r="C7" i="63"/>
  <c r="C10" i="63" s="1"/>
  <c r="C11" i="63" s="1"/>
  <c r="B15" i="63" s="1"/>
  <c r="B7" i="63"/>
  <c r="B10" i="63" s="1"/>
  <c r="Q6" i="63"/>
  <c r="Q5" i="63"/>
  <c r="Q4" i="63"/>
  <c r="P9" i="62"/>
  <c r="P8" i="62"/>
  <c r="O7" i="62"/>
  <c r="O10" i="62" s="1"/>
  <c r="O11" i="62" s="1"/>
  <c r="B27" i="62" s="1"/>
  <c r="N7" i="62"/>
  <c r="N10" i="62" s="1"/>
  <c r="N11" i="62" s="1"/>
  <c r="B26" i="62" s="1"/>
  <c r="M7" i="62"/>
  <c r="M10" i="62" s="1"/>
  <c r="M11" i="62" s="1"/>
  <c r="B25" i="62" s="1"/>
  <c r="L7" i="62"/>
  <c r="L10" i="62" s="1"/>
  <c r="L11" i="62" s="1"/>
  <c r="B24" i="62" s="1"/>
  <c r="K7" i="62"/>
  <c r="K10" i="62" s="1"/>
  <c r="K11" i="62" s="1"/>
  <c r="B23" i="62" s="1"/>
  <c r="J7" i="62"/>
  <c r="J10" i="62" s="1"/>
  <c r="J11" i="62" s="1"/>
  <c r="B22" i="62" s="1"/>
  <c r="I7" i="62"/>
  <c r="I10" i="62" s="1"/>
  <c r="I11" i="62" s="1"/>
  <c r="B21" i="62" s="1"/>
  <c r="H7" i="62"/>
  <c r="H10" i="62" s="1"/>
  <c r="H11" i="62" s="1"/>
  <c r="B20" i="62" s="1"/>
  <c r="G7" i="62"/>
  <c r="G10" i="62" s="1"/>
  <c r="G11" i="62" s="1"/>
  <c r="B19" i="62" s="1"/>
  <c r="F7" i="62"/>
  <c r="F10" i="62" s="1"/>
  <c r="F11" i="62" s="1"/>
  <c r="B18" i="62" s="1"/>
  <c r="E7" i="62"/>
  <c r="E10" i="62" s="1"/>
  <c r="E11" i="62" s="1"/>
  <c r="B17" i="62" s="1"/>
  <c r="D7" i="62"/>
  <c r="D10" i="62" s="1"/>
  <c r="D11" i="62" s="1"/>
  <c r="B16" i="62" s="1"/>
  <c r="C7" i="62"/>
  <c r="C10" i="62" s="1"/>
  <c r="C11" i="62" s="1"/>
  <c r="B15" i="62" s="1"/>
  <c r="B7" i="62"/>
  <c r="B10" i="62" s="1"/>
  <c r="P6" i="62"/>
  <c r="P5" i="62"/>
  <c r="P4" i="62"/>
  <c r="N10" i="61"/>
  <c r="N11" i="61" s="1"/>
  <c r="B26" i="61" s="1"/>
  <c r="F10" i="61"/>
  <c r="F11" i="61" s="1"/>
  <c r="B18" i="61" s="1"/>
  <c r="P9" i="61"/>
  <c r="P8" i="61"/>
  <c r="O7" i="61"/>
  <c r="O10" i="61" s="1"/>
  <c r="O11" i="61" s="1"/>
  <c r="B27" i="61" s="1"/>
  <c r="N7" i="61"/>
  <c r="M7" i="61"/>
  <c r="M10" i="61" s="1"/>
  <c r="M11" i="61" s="1"/>
  <c r="B25" i="61" s="1"/>
  <c r="L7" i="61"/>
  <c r="L10" i="61" s="1"/>
  <c r="L11" i="61" s="1"/>
  <c r="B24" i="61" s="1"/>
  <c r="K7" i="61"/>
  <c r="K10" i="61" s="1"/>
  <c r="K11" i="61" s="1"/>
  <c r="B23" i="61" s="1"/>
  <c r="J7" i="61"/>
  <c r="J10" i="61" s="1"/>
  <c r="J11" i="61" s="1"/>
  <c r="B22" i="61" s="1"/>
  <c r="I7" i="61"/>
  <c r="I10" i="61" s="1"/>
  <c r="I11" i="61" s="1"/>
  <c r="B21" i="61" s="1"/>
  <c r="H7" i="61"/>
  <c r="H10" i="61" s="1"/>
  <c r="H11" i="61" s="1"/>
  <c r="B20" i="61" s="1"/>
  <c r="G7" i="61"/>
  <c r="G10" i="61" s="1"/>
  <c r="G11" i="61" s="1"/>
  <c r="B19" i="61" s="1"/>
  <c r="F7" i="61"/>
  <c r="E7" i="61"/>
  <c r="E10" i="61" s="1"/>
  <c r="E11" i="61" s="1"/>
  <c r="B17" i="61" s="1"/>
  <c r="D7" i="61"/>
  <c r="D10" i="61" s="1"/>
  <c r="D11" i="61" s="1"/>
  <c r="B16" i="61" s="1"/>
  <c r="C7" i="61"/>
  <c r="C10" i="61" s="1"/>
  <c r="C11" i="61" s="1"/>
  <c r="B15" i="61" s="1"/>
  <c r="B7" i="61"/>
  <c r="B10" i="61" s="1"/>
  <c r="P6" i="61"/>
  <c r="P5" i="61"/>
  <c r="P4" i="61"/>
  <c r="P7" i="61" s="1"/>
  <c r="Q7" i="63" l="1"/>
  <c r="B11" i="63"/>
  <c r="B14" i="63" s="1"/>
  <c r="Q10" i="63"/>
  <c r="Q11" i="63" s="1"/>
  <c r="P7" i="62"/>
  <c r="B11" i="62"/>
  <c r="B14" i="62" s="1"/>
  <c r="P10" i="62"/>
  <c r="P11" i="62" s="1"/>
  <c r="B11" i="61"/>
  <c r="B14" i="61" s="1"/>
  <c r="P10" i="61"/>
  <c r="P11" i="61" s="1"/>
  <c r="O10" i="60" l="1"/>
  <c r="N10" i="60"/>
  <c r="M10" i="60"/>
  <c r="L10" i="60"/>
  <c r="K10" i="60"/>
  <c r="O7" i="60"/>
  <c r="N7" i="60"/>
  <c r="M7" i="60"/>
  <c r="L7" i="60"/>
  <c r="K7" i="60"/>
  <c r="P9" i="60" l="1"/>
  <c r="P8" i="60"/>
  <c r="O11" i="60"/>
  <c r="B27" i="60" s="1"/>
  <c r="N11" i="60"/>
  <c r="B26" i="60" s="1"/>
  <c r="M11" i="60"/>
  <c r="B25" i="60" s="1"/>
  <c r="L11" i="60"/>
  <c r="B24" i="60" s="1"/>
  <c r="K11" i="60"/>
  <c r="B23" i="60" s="1"/>
  <c r="J7" i="60"/>
  <c r="J10" i="60" s="1"/>
  <c r="J11" i="60" s="1"/>
  <c r="B22" i="60" s="1"/>
  <c r="I7" i="60"/>
  <c r="I10" i="60" s="1"/>
  <c r="I11" i="60" s="1"/>
  <c r="B21" i="60" s="1"/>
  <c r="H7" i="60"/>
  <c r="H10" i="60" s="1"/>
  <c r="H11" i="60" s="1"/>
  <c r="B20" i="60" s="1"/>
  <c r="G7" i="60"/>
  <c r="G10" i="60" s="1"/>
  <c r="G11" i="60" s="1"/>
  <c r="B19" i="60" s="1"/>
  <c r="F7" i="60"/>
  <c r="F10" i="60" s="1"/>
  <c r="F11" i="60" s="1"/>
  <c r="B18" i="60" s="1"/>
  <c r="E7" i="60"/>
  <c r="E10" i="60" s="1"/>
  <c r="E11" i="60" s="1"/>
  <c r="B17" i="60" s="1"/>
  <c r="D7" i="60"/>
  <c r="D10" i="60" s="1"/>
  <c r="D11" i="60" s="1"/>
  <c r="B16" i="60" s="1"/>
  <c r="C7" i="60"/>
  <c r="C10" i="60" s="1"/>
  <c r="C11" i="60" s="1"/>
  <c r="B15" i="60" s="1"/>
  <c r="B7" i="60"/>
  <c r="B10" i="60" s="1"/>
  <c r="P6" i="60"/>
  <c r="P5" i="60"/>
  <c r="P4" i="60"/>
  <c r="P9" i="55"/>
  <c r="P8" i="55"/>
  <c r="P5" i="55"/>
  <c r="P6" i="55"/>
  <c r="P4" i="55"/>
  <c r="O7" i="55"/>
  <c r="O10" i="55" s="1"/>
  <c r="O11" i="55" s="1"/>
  <c r="B27" i="55" s="1"/>
  <c r="N7" i="55"/>
  <c r="N10" i="55" s="1"/>
  <c r="N11" i="55" s="1"/>
  <c r="B26" i="55" s="1"/>
  <c r="M7" i="55"/>
  <c r="M10" i="55" s="1"/>
  <c r="M11" i="55" s="1"/>
  <c r="B25" i="55" s="1"/>
  <c r="L7" i="55"/>
  <c r="L10" i="55" s="1"/>
  <c r="L11" i="55" s="1"/>
  <c r="B24" i="55" s="1"/>
  <c r="K7" i="55"/>
  <c r="K10" i="55" s="1"/>
  <c r="K11" i="55" s="1"/>
  <c r="B23" i="55" s="1"/>
  <c r="J7" i="55"/>
  <c r="J10" i="55" s="1"/>
  <c r="J11" i="55" s="1"/>
  <c r="B22" i="55" s="1"/>
  <c r="I7" i="55"/>
  <c r="I10" i="55" s="1"/>
  <c r="I11" i="55" s="1"/>
  <c r="B21" i="55" s="1"/>
  <c r="H7" i="55"/>
  <c r="H10" i="55" s="1"/>
  <c r="H11" i="55" s="1"/>
  <c r="B20" i="55" s="1"/>
  <c r="G7" i="55"/>
  <c r="G10" i="55" s="1"/>
  <c r="G11" i="55" s="1"/>
  <c r="B19" i="55" s="1"/>
  <c r="F7" i="55"/>
  <c r="F10" i="55" s="1"/>
  <c r="F11" i="55" s="1"/>
  <c r="B18" i="55" s="1"/>
  <c r="E7" i="55"/>
  <c r="E10" i="55" s="1"/>
  <c r="E11" i="55" s="1"/>
  <c r="B17" i="55" s="1"/>
  <c r="D7" i="55"/>
  <c r="D10" i="55" s="1"/>
  <c r="D11" i="55" s="1"/>
  <c r="B16" i="55" s="1"/>
  <c r="C7" i="55"/>
  <c r="C10" i="55" s="1"/>
  <c r="C11" i="55" s="1"/>
  <c r="B15" i="55" s="1"/>
  <c r="B7" i="55"/>
  <c r="B10" i="55" s="1"/>
  <c r="B11" i="55" s="1"/>
  <c r="B14" i="55" s="1"/>
  <c r="P10" i="54"/>
  <c r="P9" i="54"/>
  <c r="O8" i="54"/>
  <c r="O11" i="54" s="1"/>
  <c r="O12" i="54" s="1"/>
  <c r="C27" i="54" s="1"/>
  <c r="N8" i="54"/>
  <c r="N11" i="54" s="1"/>
  <c r="N12" i="54" s="1"/>
  <c r="C26" i="54" s="1"/>
  <c r="M8" i="54"/>
  <c r="M11" i="54" s="1"/>
  <c r="M12" i="54" s="1"/>
  <c r="C25" i="54" s="1"/>
  <c r="L8" i="54"/>
  <c r="L11" i="54" s="1"/>
  <c r="L12" i="54" s="1"/>
  <c r="C24" i="54" s="1"/>
  <c r="K8" i="54"/>
  <c r="K11" i="54" s="1"/>
  <c r="K12" i="54" s="1"/>
  <c r="C23" i="54" s="1"/>
  <c r="J8" i="54"/>
  <c r="J11" i="54" s="1"/>
  <c r="J12" i="54" s="1"/>
  <c r="C22" i="54" s="1"/>
  <c r="I8" i="54"/>
  <c r="I11" i="54" s="1"/>
  <c r="I12" i="54" s="1"/>
  <c r="C21" i="54" s="1"/>
  <c r="H8" i="54"/>
  <c r="H11" i="54" s="1"/>
  <c r="H12" i="54" s="1"/>
  <c r="C20" i="54" s="1"/>
  <c r="G8" i="54"/>
  <c r="G11" i="54" s="1"/>
  <c r="G12" i="54" s="1"/>
  <c r="C19" i="54" s="1"/>
  <c r="F8" i="54"/>
  <c r="F11" i="54" s="1"/>
  <c r="F12" i="54" s="1"/>
  <c r="C18" i="54" s="1"/>
  <c r="E8" i="54"/>
  <c r="E11" i="54" s="1"/>
  <c r="E12" i="54" s="1"/>
  <c r="C17" i="54" s="1"/>
  <c r="D8" i="54"/>
  <c r="D11" i="54" s="1"/>
  <c r="D12" i="54" s="1"/>
  <c r="C16" i="54" s="1"/>
  <c r="C8" i="54"/>
  <c r="C11" i="54" s="1"/>
  <c r="C12" i="54" s="1"/>
  <c r="C15" i="54" s="1"/>
  <c r="P7" i="54"/>
  <c r="P6" i="54"/>
  <c r="P5" i="54"/>
  <c r="O8" i="53"/>
  <c r="O11" i="53" s="1"/>
  <c r="O12" i="53" s="1"/>
  <c r="N8" i="53"/>
  <c r="N11" i="53" s="1"/>
  <c r="N12" i="53" s="1"/>
  <c r="M8" i="53"/>
  <c r="M11" i="53" s="1"/>
  <c r="M12" i="53" s="1"/>
  <c r="L8" i="53"/>
  <c r="L11" i="53" s="1"/>
  <c r="L12" i="53" s="1"/>
  <c r="K8" i="53"/>
  <c r="K11" i="53" s="1"/>
  <c r="K12" i="53" s="1"/>
  <c r="P7" i="60" l="1"/>
  <c r="B11" i="60"/>
  <c r="B14" i="60" s="1"/>
  <c r="P10" i="60"/>
  <c r="P11" i="60" s="1"/>
  <c r="P10" i="55"/>
  <c r="P11" i="55" s="1"/>
  <c r="P7" i="55"/>
  <c r="P8" i="54"/>
  <c r="P11" i="54" s="1"/>
  <c r="P12" i="54" s="1"/>
  <c r="P10" i="53"/>
  <c r="P9" i="53"/>
  <c r="C27" i="53"/>
  <c r="C26" i="53"/>
  <c r="C25" i="53"/>
  <c r="C24" i="53"/>
  <c r="C23" i="53"/>
  <c r="J8" i="53"/>
  <c r="J11" i="53" s="1"/>
  <c r="J12" i="53" s="1"/>
  <c r="C22" i="53" s="1"/>
  <c r="I8" i="53"/>
  <c r="I11" i="53" s="1"/>
  <c r="I12" i="53" s="1"/>
  <c r="C21" i="53" s="1"/>
  <c r="H8" i="53"/>
  <c r="H11" i="53" s="1"/>
  <c r="H12" i="53" s="1"/>
  <c r="C20" i="53" s="1"/>
  <c r="G8" i="53"/>
  <c r="G11" i="53" s="1"/>
  <c r="G12" i="53" s="1"/>
  <c r="C19" i="53" s="1"/>
  <c r="F8" i="53"/>
  <c r="F11" i="53" s="1"/>
  <c r="F12" i="53" s="1"/>
  <c r="C18" i="53" s="1"/>
  <c r="E8" i="53"/>
  <c r="E11" i="53" s="1"/>
  <c r="E12" i="53" s="1"/>
  <c r="C17" i="53" s="1"/>
  <c r="D8" i="53"/>
  <c r="D11" i="53" s="1"/>
  <c r="D12" i="53" s="1"/>
  <c r="C16" i="53" s="1"/>
  <c r="C8" i="53"/>
  <c r="C11" i="53" s="1"/>
  <c r="C12" i="53" s="1"/>
  <c r="C15" i="53" s="1"/>
  <c r="P7" i="53"/>
  <c r="P6" i="53"/>
  <c r="P5" i="53"/>
  <c r="P8" i="53" s="1"/>
  <c r="P11" i="53" s="1"/>
  <c r="P12" i="53" s="1"/>
  <c r="P10" i="52"/>
  <c r="P9" i="52"/>
  <c r="O8" i="52"/>
  <c r="O11" i="52" s="1"/>
  <c r="O12" i="52" s="1"/>
  <c r="C27" i="52" s="1"/>
  <c r="N8" i="52"/>
  <c r="N11" i="52" s="1"/>
  <c r="N12" i="52" s="1"/>
  <c r="C26" i="52" s="1"/>
  <c r="M8" i="52"/>
  <c r="M11" i="52" s="1"/>
  <c r="M12" i="52" s="1"/>
  <c r="C25" i="52" s="1"/>
  <c r="L8" i="52"/>
  <c r="L11" i="52" s="1"/>
  <c r="L12" i="52" s="1"/>
  <c r="C24" i="52" s="1"/>
  <c r="K8" i="52"/>
  <c r="K11" i="52" s="1"/>
  <c r="K12" i="52" s="1"/>
  <c r="C23" i="52" s="1"/>
  <c r="J8" i="52"/>
  <c r="J11" i="52" s="1"/>
  <c r="J12" i="52" s="1"/>
  <c r="C22" i="52" s="1"/>
  <c r="I8" i="52"/>
  <c r="I11" i="52" s="1"/>
  <c r="I12" i="52" s="1"/>
  <c r="C21" i="52" s="1"/>
  <c r="H8" i="52"/>
  <c r="H11" i="52" s="1"/>
  <c r="H12" i="52" s="1"/>
  <c r="C20" i="52" s="1"/>
  <c r="G8" i="52"/>
  <c r="G11" i="52" s="1"/>
  <c r="G12" i="52" s="1"/>
  <c r="C19" i="52" s="1"/>
  <c r="F8" i="52"/>
  <c r="F11" i="52" s="1"/>
  <c r="F12" i="52" s="1"/>
  <c r="C18" i="52" s="1"/>
  <c r="E8" i="52"/>
  <c r="E11" i="52" s="1"/>
  <c r="E12" i="52" s="1"/>
  <c r="C17" i="52" s="1"/>
  <c r="D8" i="52"/>
  <c r="D11" i="52" s="1"/>
  <c r="D12" i="52" s="1"/>
  <c r="C16" i="52" s="1"/>
  <c r="C8" i="52"/>
  <c r="C11" i="52" s="1"/>
  <c r="C12" i="52" s="1"/>
  <c r="C15" i="52" s="1"/>
  <c r="P7" i="52"/>
  <c r="P6" i="52"/>
  <c r="P5" i="52"/>
  <c r="P10" i="51"/>
  <c r="P9" i="51"/>
  <c r="P7" i="51"/>
  <c r="P6" i="51"/>
  <c r="P5" i="51"/>
  <c r="P8" i="51" s="1"/>
  <c r="P11" i="51" s="1"/>
  <c r="P8" i="52" l="1"/>
  <c r="P11" i="52" s="1"/>
  <c r="P12" i="52" s="1"/>
  <c r="O8" i="51"/>
  <c r="O11" i="51" s="1"/>
  <c r="O12" i="51" s="1"/>
  <c r="C27" i="51" s="1"/>
  <c r="N8" i="51"/>
  <c r="N11" i="51" s="1"/>
  <c r="N12" i="51" s="1"/>
  <c r="C26" i="51" s="1"/>
  <c r="M8" i="51"/>
  <c r="M11" i="51" s="1"/>
  <c r="M12" i="51" s="1"/>
  <c r="C25" i="51" s="1"/>
  <c r="L8" i="51"/>
  <c r="L11" i="51" s="1"/>
  <c r="L12" i="51" s="1"/>
  <c r="C24" i="51" s="1"/>
  <c r="K8" i="51"/>
  <c r="K11" i="51" s="1"/>
  <c r="K12" i="51" s="1"/>
  <c r="C23" i="51" s="1"/>
  <c r="J8" i="51"/>
  <c r="J11" i="51" s="1"/>
  <c r="J12" i="51" s="1"/>
  <c r="C22" i="51" s="1"/>
  <c r="I8" i="51"/>
  <c r="I11" i="51" s="1"/>
  <c r="I12" i="51" s="1"/>
  <c r="C21" i="51" s="1"/>
  <c r="H8" i="51"/>
  <c r="H11" i="51" s="1"/>
  <c r="H12" i="51" s="1"/>
  <c r="C20" i="51" s="1"/>
  <c r="G8" i="51"/>
  <c r="G11" i="51" s="1"/>
  <c r="G12" i="51" s="1"/>
  <c r="C19" i="51" s="1"/>
  <c r="F8" i="51"/>
  <c r="F11" i="51" s="1"/>
  <c r="F12" i="51" s="1"/>
  <c r="C18" i="51" s="1"/>
  <c r="E8" i="51"/>
  <c r="E11" i="51" s="1"/>
  <c r="E12" i="51" s="1"/>
  <c r="C17" i="51" s="1"/>
  <c r="D8" i="51"/>
  <c r="D11" i="51" s="1"/>
  <c r="D12" i="51" s="1"/>
  <c r="C16" i="51" s="1"/>
  <c r="C8" i="51"/>
  <c r="C11" i="51" s="1"/>
  <c r="C12" i="51" s="1"/>
  <c r="C15" i="51" s="1"/>
  <c r="N8" i="50"/>
  <c r="M7" i="50"/>
  <c r="M10" i="50" s="1"/>
  <c r="M11" i="50" s="1"/>
  <c r="B25" i="50" s="1"/>
  <c r="L7" i="50"/>
  <c r="L10" i="50" s="1"/>
  <c r="L11" i="50" s="1"/>
  <c r="B24" i="50" s="1"/>
  <c r="K7" i="50"/>
  <c r="K10" i="50" s="1"/>
  <c r="K11" i="50" s="1"/>
  <c r="B23" i="50" s="1"/>
  <c r="J7" i="50"/>
  <c r="J10" i="50" s="1"/>
  <c r="J11" i="50" s="1"/>
  <c r="B22" i="50" s="1"/>
  <c r="I7" i="50"/>
  <c r="I10" i="50" s="1"/>
  <c r="I11" i="50" s="1"/>
  <c r="B21" i="50" s="1"/>
  <c r="H7" i="50"/>
  <c r="H10" i="50" s="1"/>
  <c r="H11" i="50" s="1"/>
  <c r="B20" i="50" s="1"/>
  <c r="G7" i="50"/>
  <c r="G10" i="50" s="1"/>
  <c r="G11" i="50" s="1"/>
  <c r="B19" i="50" s="1"/>
  <c r="F7" i="50"/>
  <c r="F10" i="50" s="1"/>
  <c r="F11" i="50" s="1"/>
  <c r="B18" i="50" s="1"/>
  <c r="E7" i="50"/>
  <c r="E10" i="50" s="1"/>
  <c r="E11" i="50" s="1"/>
  <c r="B17" i="50" s="1"/>
  <c r="D7" i="50"/>
  <c r="D10" i="50" s="1"/>
  <c r="D11" i="50" s="1"/>
  <c r="B16" i="50" s="1"/>
  <c r="C7" i="50"/>
  <c r="C10" i="50" s="1"/>
  <c r="C11" i="50" s="1"/>
  <c r="B15" i="50" s="1"/>
  <c r="B7" i="50"/>
  <c r="B10" i="50" s="1"/>
  <c r="B11" i="50" s="1"/>
  <c r="B14" i="50" s="1"/>
  <c r="N6" i="50"/>
  <c r="N5" i="50"/>
  <c r="N4" i="50"/>
  <c r="F10" i="49"/>
  <c r="F11" i="49" s="1"/>
  <c r="B18" i="49" s="1"/>
  <c r="N8" i="49"/>
  <c r="M7" i="49"/>
  <c r="M10" i="49" s="1"/>
  <c r="M11" i="49" s="1"/>
  <c r="B25" i="49" s="1"/>
  <c r="L7" i="49"/>
  <c r="L10" i="49" s="1"/>
  <c r="L11" i="49" s="1"/>
  <c r="B24" i="49" s="1"/>
  <c r="K7" i="49"/>
  <c r="K10" i="49" s="1"/>
  <c r="K11" i="49" s="1"/>
  <c r="B23" i="49" s="1"/>
  <c r="J7" i="49"/>
  <c r="J10" i="49" s="1"/>
  <c r="J11" i="49" s="1"/>
  <c r="B22" i="49" s="1"/>
  <c r="I7" i="49"/>
  <c r="I10" i="49" s="1"/>
  <c r="I11" i="49" s="1"/>
  <c r="B21" i="49" s="1"/>
  <c r="H7" i="49"/>
  <c r="H10" i="49" s="1"/>
  <c r="H11" i="49" s="1"/>
  <c r="B20" i="49" s="1"/>
  <c r="G7" i="49"/>
  <c r="G10" i="49" s="1"/>
  <c r="G11" i="49" s="1"/>
  <c r="B19" i="49" s="1"/>
  <c r="F7" i="49"/>
  <c r="E7" i="49"/>
  <c r="E10" i="49" s="1"/>
  <c r="E11" i="49" s="1"/>
  <c r="B17" i="49" s="1"/>
  <c r="D7" i="49"/>
  <c r="D10" i="49" s="1"/>
  <c r="D11" i="49" s="1"/>
  <c r="B16" i="49" s="1"/>
  <c r="C7" i="49"/>
  <c r="C10" i="49" s="1"/>
  <c r="C11" i="49" s="1"/>
  <c r="B15" i="49" s="1"/>
  <c r="B7" i="49"/>
  <c r="B10" i="49" s="1"/>
  <c r="B11" i="49" s="1"/>
  <c r="B14" i="49" s="1"/>
  <c r="N6" i="49"/>
  <c r="N5" i="49"/>
  <c r="N4" i="49"/>
  <c r="N8" i="48"/>
  <c r="M7" i="48"/>
  <c r="M10" i="48" s="1"/>
  <c r="M11" i="48" s="1"/>
  <c r="B25" i="48" s="1"/>
  <c r="L7" i="48"/>
  <c r="L10" i="48" s="1"/>
  <c r="L11" i="48" s="1"/>
  <c r="B24" i="48" s="1"/>
  <c r="K7" i="48"/>
  <c r="K10" i="48" s="1"/>
  <c r="K11" i="48" s="1"/>
  <c r="B23" i="48" s="1"/>
  <c r="J7" i="48"/>
  <c r="J10" i="48" s="1"/>
  <c r="J11" i="48" s="1"/>
  <c r="B22" i="48" s="1"/>
  <c r="I7" i="48"/>
  <c r="I10" i="48" s="1"/>
  <c r="I11" i="48" s="1"/>
  <c r="B21" i="48" s="1"/>
  <c r="H7" i="48"/>
  <c r="H10" i="48" s="1"/>
  <c r="H11" i="48" s="1"/>
  <c r="B20" i="48" s="1"/>
  <c r="G7" i="48"/>
  <c r="G10" i="48" s="1"/>
  <c r="G11" i="48" s="1"/>
  <c r="B19" i="48" s="1"/>
  <c r="F7" i="48"/>
  <c r="F10" i="48" s="1"/>
  <c r="F11" i="48" s="1"/>
  <c r="B18" i="48" s="1"/>
  <c r="E7" i="48"/>
  <c r="E10" i="48" s="1"/>
  <c r="E11" i="48" s="1"/>
  <c r="B17" i="48" s="1"/>
  <c r="D7" i="48"/>
  <c r="D10" i="48" s="1"/>
  <c r="D11" i="48" s="1"/>
  <c r="B16" i="48" s="1"/>
  <c r="C7" i="48"/>
  <c r="C10" i="48" s="1"/>
  <c r="C11" i="48" s="1"/>
  <c r="B15" i="48" s="1"/>
  <c r="B7" i="48"/>
  <c r="B10" i="48" s="1"/>
  <c r="B11" i="48" s="1"/>
  <c r="B14" i="48" s="1"/>
  <c r="N6" i="48"/>
  <c r="N5" i="48"/>
  <c r="N4" i="48"/>
  <c r="B25" i="47"/>
  <c r="B24" i="47"/>
  <c r="P12" i="51" l="1"/>
  <c r="N7" i="50"/>
  <c r="N10" i="50" s="1"/>
  <c r="N11" i="50" s="1"/>
  <c r="N7" i="49"/>
  <c r="N10" i="49" s="1"/>
  <c r="N11" i="49" s="1"/>
  <c r="N7" i="48"/>
  <c r="N10" i="48" s="1"/>
  <c r="N11" i="48" s="1"/>
  <c r="L7" i="47"/>
  <c r="L10" i="47" s="1"/>
  <c r="L11" i="47" s="1"/>
  <c r="N8" i="47"/>
  <c r="M7" i="47"/>
  <c r="M10" i="47" s="1"/>
  <c r="M11" i="47" s="1"/>
  <c r="K7" i="47"/>
  <c r="K10" i="47" s="1"/>
  <c r="K11" i="47" s="1"/>
  <c r="B23" i="47" s="1"/>
  <c r="J7" i="47"/>
  <c r="J10" i="47" s="1"/>
  <c r="J11" i="47" s="1"/>
  <c r="B22" i="47" s="1"/>
  <c r="I7" i="47"/>
  <c r="I10" i="47" s="1"/>
  <c r="I11" i="47" s="1"/>
  <c r="B21" i="47" s="1"/>
  <c r="H7" i="47"/>
  <c r="H10" i="47" s="1"/>
  <c r="H11" i="47" s="1"/>
  <c r="B20" i="47" s="1"/>
  <c r="G7" i="47"/>
  <c r="G10" i="47" s="1"/>
  <c r="G11" i="47" s="1"/>
  <c r="B19" i="47" s="1"/>
  <c r="F7" i="47"/>
  <c r="F10" i="47" s="1"/>
  <c r="F11" i="47" s="1"/>
  <c r="B18" i="47" s="1"/>
  <c r="E7" i="47"/>
  <c r="E10" i="47" s="1"/>
  <c r="E11" i="47" s="1"/>
  <c r="B17" i="47" s="1"/>
  <c r="D7" i="47"/>
  <c r="D10" i="47" s="1"/>
  <c r="D11" i="47" s="1"/>
  <c r="B16" i="47" s="1"/>
  <c r="C7" i="47"/>
  <c r="C10" i="47" s="1"/>
  <c r="C11" i="47" s="1"/>
  <c r="B15" i="47" s="1"/>
  <c r="B7" i="47"/>
  <c r="B10" i="47" s="1"/>
  <c r="B11" i="47" s="1"/>
  <c r="B14" i="47" s="1"/>
  <c r="N6" i="47"/>
  <c r="N5" i="47"/>
  <c r="N4" i="47"/>
  <c r="L7" i="46"/>
  <c r="N7" i="47" l="1"/>
  <c r="N10" i="47" s="1"/>
  <c r="N11" i="47" s="1"/>
  <c r="M8" i="46"/>
  <c r="L10" i="46"/>
  <c r="L11" i="46" s="1"/>
  <c r="B24" i="46" s="1"/>
  <c r="K7" i="46"/>
  <c r="K10" i="46" s="1"/>
  <c r="K11" i="46" s="1"/>
  <c r="B23" i="46" s="1"/>
  <c r="J7" i="46"/>
  <c r="J10" i="46" s="1"/>
  <c r="J11" i="46" s="1"/>
  <c r="B22" i="46" s="1"/>
  <c r="I7" i="46"/>
  <c r="I10" i="46" s="1"/>
  <c r="I11" i="46" s="1"/>
  <c r="B21" i="46" s="1"/>
  <c r="H7" i="46"/>
  <c r="H10" i="46" s="1"/>
  <c r="H11" i="46" s="1"/>
  <c r="B20" i="46" s="1"/>
  <c r="G7" i="46"/>
  <c r="G10" i="46" s="1"/>
  <c r="G11" i="46" s="1"/>
  <c r="B19" i="46" s="1"/>
  <c r="F7" i="46"/>
  <c r="F10" i="46" s="1"/>
  <c r="F11" i="46" s="1"/>
  <c r="B18" i="46" s="1"/>
  <c r="E7" i="46"/>
  <c r="E10" i="46" s="1"/>
  <c r="E11" i="46" s="1"/>
  <c r="B17" i="46" s="1"/>
  <c r="D7" i="46"/>
  <c r="D10" i="46" s="1"/>
  <c r="D11" i="46" s="1"/>
  <c r="B16" i="46" s="1"/>
  <c r="C7" i="46"/>
  <c r="C10" i="46" s="1"/>
  <c r="C11" i="46" s="1"/>
  <c r="B15" i="46" s="1"/>
  <c r="B7" i="46"/>
  <c r="B10" i="46" s="1"/>
  <c r="B11" i="46" s="1"/>
  <c r="B14" i="46" s="1"/>
  <c r="M6" i="46"/>
  <c r="M5" i="46"/>
  <c r="M4" i="46"/>
  <c r="G10" i="45"/>
  <c r="G11" i="45" s="1"/>
  <c r="B19" i="45" s="1"/>
  <c r="F10" i="45"/>
  <c r="F11" i="45" s="1"/>
  <c r="B18" i="45" s="1"/>
  <c r="E10" i="45"/>
  <c r="E11" i="45" s="1"/>
  <c r="B17" i="45" s="1"/>
  <c r="D10" i="45"/>
  <c r="D11" i="45" s="1"/>
  <c r="B16" i="45" s="1"/>
  <c r="M8" i="45"/>
  <c r="L7" i="45"/>
  <c r="L10" i="45" s="1"/>
  <c r="L11" i="45" s="1"/>
  <c r="B24" i="45" s="1"/>
  <c r="K7" i="45"/>
  <c r="K10" i="45" s="1"/>
  <c r="K11" i="45" s="1"/>
  <c r="B23" i="45" s="1"/>
  <c r="J7" i="45"/>
  <c r="J10" i="45" s="1"/>
  <c r="J11" i="45" s="1"/>
  <c r="B22" i="45" s="1"/>
  <c r="I7" i="45"/>
  <c r="I10" i="45" s="1"/>
  <c r="I11" i="45" s="1"/>
  <c r="B21" i="45" s="1"/>
  <c r="H7" i="45"/>
  <c r="H10" i="45" s="1"/>
  <c r="H11" i="45" s="1"/>
  <c r="B20" i="45" s="1"/>
  <c r="G7" i="45"/>
  <c r="F7" i="45"/>
  <c r="E7" i="45"/>
  <c r="D7" i="45"/>
  <c r="C7" i="45"/>
  <c r="C10" i="45" s="1"/>
  <c r="C11" i="45" s="1"/>
  <c r="B15" i="45" s="1"/>
  <c r="B7" i="45"/>
  <c r="B10" i="45" s="1"/>
  <c r="B11" i="45" s="1"/>
  <c r="B14" i="45" s="1"/>
  <c r="M6" i="45"/>
  <c r="M5" i="45"/>
  <c r="M4" i="45"/>
  <c r="G10" i="44"/>
  <c r="G11" i="44" s="1"/>
  <c r="B19" i="44" s="1"/>
  <c r="C10" i="44"/>
  <c r="C11" i="44" s="1"/>
  <c r="B15" i="44" s="1"/>
  <c r="B10" i="44"/>
  <c r="B11" i="44" s="1"/>
  <c r="B14" i="44" s="1"/>
  <c r="M8" i="44"/>
  <c r="L7" i="44"/>
  <c r="L10" i="44" s="1"/>
  <c r="L11" i="44" s="1"/>
  <c r="B24" i="44" s="1"/>
  <c r="K7" i="44"/>
  <c r="K10" i="44" s="1"/>
  <c r="K11" i="44" s="1"/>
  <c r="B23" i="44" s="1"/>
  <c r="J7" i="44"/>
  <c r="J10" i="44" s="1"/>
  <c r="J11" i="44" s="1"/>
  <c r="B22" i="44" s="1"/>
  <c r="I7" i="44"/>
  <c r="I10" i="44" s="1"/>
  <c r="I11" i="44" s="1"/>
  <c r="B21" i="44" s="1"/>
  <c r="H7" i="44"/>
  <c r="H10" i="44" s="1"/>
  <c r="H11" i="44" s="1"/>
  <c r="B20" i="44" s="1"/>
  <c r="G7" i="44"/>
  <c r="F7" i="44"/>
  <c r="F10" i="44" s="1"/>
  <c r="F11" i="44" s="1"/>
  <c r="B18" i="44" s="1"/>
  <c r="E7" i="44"/>
  <c r="E10" i="44" s="1"/>
  <c r="E11" i="44" s="1"/>
  <c r="B17" i="44" s="1"/>
  <c r="D7" i="44"/>
  <c r="D10" i="44" s="1"/>
  <c r="D11" i="44" s="1"/>
  <c r="B16" i="44" s="1"/>
  <c r="C7" i="44"/>
  <c r="B7" i="44"/>
  <c r="M6" i="44"/>
  <c r="M5" i="44"/>
  <c r="M4" i="44"/>
  <c r="M7" i="46" l="1"/>
  <c r="M10" i="46" s="1"/>
  <c r="M11" i="46" s="1"/>
  <c r="M7" i="45"/>
  <c r="M10" i="45" s="1"/>
  <c r="M11" i="45" s="1"/>
  <c r="M7" i="44"/>
  <c r="M10" i="44" s="1"/>
  <c r="M11" i="44" s="1"/>
  <c r="D10" i="43" l="1"/>
  <c r="D11" i="43" s="1"/>
  <c r="B16" i="43" s="1"/>
  <c r="K7" i="43"/>
  <c r="K10" i="43" s="1"/>
  <c r="K11" i="43" s="1"/>
  <c r="B23" i="43" s="1"/>
  <c r="J7" i="43"/>
  <c r="J10" i="43" s="1"/>
  <c r="J11" i="43" s="1"/>
  <c r="B22" i="43" s="1"/>
  <c r="I7" i="43"/>
  <c r="I10" i="43" s="1"/>
  <c r="I11" i="43" s="1"/>
  <c r="B21" i="43" s="1"/>
  <c r="H7" i="43"/>
  <c r="H10" i="43" s="1"/>
  <c r="H11" i="43" s="1"/>
  <c r="B20" i="43" s="1"/>
  <c r="G7" i="43"/>
  <c r="G10" i="43" s="1"/>
  <c r="G11" i="43" s="1"/>
  <c r="B19" i="43" s="1"/>
  <c r="F7" i="43"/>
  <c r="F10" i="43" s="1"/>
  <c r="F11" i="43" s="1"/>
  <c r="B18" i="43" s="1"/>
  <c r="E7" i="43"/>
  <c r="E10" i="43" s="1"/>
  <c r="E11" i="43" s="1"/>
  <c r="B17" i="43" s="1"/>
  <c r="D7" i="43"/>
  <c r="C7" i="43"/>
  <c r="C10" i="43" s="1"/>
  <c r="C11" i="43" s="1"/>
  <c r="B15" i="43" s="1"/>
  <c r="B7" i="43"/>
  <c r="B10" i="43" s="1"/>
  <c r="B11" i="43" s="1"/>
  <c r="B14" i="43" s="1"/>
  <c r="M8" i="43"/>
  <c r="L7" i="43"/>
  <c r="L10" i="43" s="1"/>
  <c r="L11" i="43" s="1"/>
  <c r="B24" i="43" s="1"/>
  <c r="M6" i="43"/>
  <c r="M5" i="43"/>
  <c r="M4" i="43"/>
  <c r="K10" i="41"/>
  <c r="K11" i="41" s="1"/>
  <c r="J10" i="41"/>
  <c r="J11" i="41" s="1"/>
  <c r="I10" i="41"/>
  <c r="I11" i="41" s="1"/>
  <c r="H10" i="41"/>
  <c r="H11" i="41" s="1"/>
  <c r="L10" i="41"/>
  <c r="M8" i="41"/>
  <c r="L7" i="41"/>
  <c r="L11" i="41" s="1"/>
  <c r="B24" i="41" s="1"/>
  <c r="K7" i="41"/>
  <c r="J7" i="41"/>
  <c r="I7" i="41"/>
  <c r="H7" i="41"/>
  <c r="G7" i="41"/>
  <c r="G10" i="41" s="1"/>
  <c r="G11" i="41" s="1"/>
  <c r="B19" i="41" s="1"/>
  <c r="F7" i="41"/>
  <c r="F10" i="41" s="1"/>
  <c r="E7" i="41"/>
  <c r="E10" i="41" s="1"/>
  <c r="E11" i="41" s="1"/>
  <c r="B17" i="41" s="1"/>
  <c r="D7" i="41"/>
  <c r="D10" i="41" s="1"/>
  <c r="C7" i="41"/>
  <c r="C10" i="41" s="1"/>
  <c r="C11" i="41" s="1"/>
  <c r="B15" i="41" s="1"/>
  <c r="B7" i="41"/>
  <c r="B10" i="41" s="1"/>
  <c r="M6" i="41"/>
  <c r="M5" i="41"/>
  <c r="M4" i="41"/>
  <c r="B10" i="40"/>
  <c r="B11" i="40" s="1"/>
  <c r="B14" i="40" s="1"/>
  <c r="M8" i="40"/>
  <c r="L7" i="40"/>
  <c r="L10" i="40" s="1"/>
  <c r="L11" i="40" s="1"/>
  <c r="B24" i="40" s="1"/>
  <c r="K7" i="40"/>
  <c r="K10" i="40" s="1"/>
  <c r="K11" i="40" s="1"/>
  <c r="B23" i="40" s="1"/>
  <c r="J7" i="40"/>
  <c r="J10" i="40" s="1"/>
  <c r="J11" i="40" s="1"/>
  <c r="B22" i="40" s="1"/>
  <c r="I7" i="40"/>
  <c r="I10" i="40" s="1"/>
  <c r="I11" i="40" s="1"/>
  <c r="B21" i="40" s="1"/>
  <c r="H7" i="40"/>
  <c r="H10" i="40" s="1"/>
  <c r="H11" i="40" s="1"/>
  <c r="B20" i="40" s="1"/>
  <c r="G7" i="40"/>
  <c r="G10" i="40" s="1"/>
  <c r="G11" i="40" s="1"/>
  <c r="B19" i="40" s="1"/>
  <c r="F7" i="40"/>
  <c r="F10" i="40" s="1"/>
  <c r="F11" i="40" s="1"/>
  <c r="B18" i="40" s="1"/>
  <c r="E7" i="40"/>
  <c r="E10" i="40" s="1"/>
  <c r="E11" i="40" s="1"/>
  <c r="B17" i="40" s="1"/>
  <c r="D7" i="40"/>
  <c r="D10" i="40" s="1"/>
  <c r="D11" i="40" s="1"/>
  <c r="B16" i="40" s="1"/>
  <c r="C7" i="40"/>
  <c r="C10" i="40" s="1"/>
  <c r="C11" i="40" s="1"/>
  <c r="B15" i="40" s="1"/>
  <c r="B7" i="40"/>
  <c r="M6" i="40"/>
  <c r="M5" i="40"/>
  <c r="M4" i="40"/>
  <c r="M7" i="43" l="1"/>
  <c r="M10" i="43" s="1"/>
  <c r="M11" i="43" s="1"/>
  <c r="F11" i="41"/>
  <c r="B18" i="41" s="1"/>
  <c r="D11" i="41"/>
  <c r="B16" i="41" s="1"/>
  <c r="B11" i="41"/>
  <c r="B14" i="41" s="1"/>
  <c r="B23" i="41"/>
  <c r="B22" i="41"/>
  <c r="B21" i="41"/>
  <c r="B20" i="41"/>
  <c r="M7" i="41"/>
  <c r="M10" i="41" s="1"/>
  <c r="M11" i="41" s="1"/>
  <c r="M7" i="40"/>
  <c r="M10" i="40" s="1"/>
  <c r="M11" i="40" s="1"/>
  <c r="D10" i="39"/>
  <c r="D11" i="39" s="1"/>
  <c r="B16" i="39" s="1"/>
  <c r="M8" i="39"/>
  <c r="L7" i="39"/>
  <c r="L10" i="39" s="1"/>
  <c r="L11" i="39" s="1"/>
  <c r="B24" i="39" s="1"/>
  <c r="K7" i="39"/>
  <c r="K10" i="39" s="1"/>
  <c r="K11" i="39" s="1"/>
  <c r="B23" i="39" s="1"/>
  <c r="J7" i="39"/>
  <c r="J10" i="39" s="1"/>
  <c r="J11" i="39" s="1"/>
  <c r="B22" i="39" s="1"/>
  <c r="I7" i="39"/>
  <c r="I10" i="39" s="1"/>
  <c r="I11" i="39" s="1"/>
  <c r="B21" i="39" s="1"/>
  <c r="H7" i="39"/>
  <c r="H10" i="39" s="1"/>
  <c r="H11" i="39" s="1"/>
  <c r="B20" i="39" s="1"/>
  <c r="G7" i="39"/>
  <c r="G10" i="39" s="1"/>
  <c r="G11" i="39" s="1"/>
  <c r="B19" i="39" s="1"/>
  <c r="F7" i="39"/>
  <c r="F10" i="39" s="1"/>
  <c r="F11" i="39" s="1"/>
  <c r="B18" i="39" s="1"/>
  <c r="E7" i="39"/>
  <c r="E10" i="39" s="1"/>
  <c r="E11" i="39" s="1"/>
  <c r="B17" i="39" s="1"/>
  <c r="D7" i="39"/>
  <c r="C7" i="39"/>
  <c r="C10" i="39" s="1"/>
  <c r="C11" i="39" s="1"/>
  <c r="B15" i="39" s="1"/>
  <c r="B7" i="39"/>
  <c r="B10" i="39" s="1"/>
  <c r="B11" i="39" s="1"/>
  <c r="B14" i="39" s="1"/>
  <c r="M6" i="39"/>
  <c r="M5" i="39"/>
  <c r="M4" i="39"/>
  <c r="M7" i="39" l="1"/>
  <c r="M10" i="39" s="1"/>
  <c r="M11" i="39" s="1"/>
  <c r="Q11" i="38"/>
  <c r="Q10" i="38"/>
  <c r="M10" i="38"/>
  <c r="K10" i="38"/>
  <c r="E10" i="38"/>
  <c r="F10" i="38"/>
  <c r="R7" i="38" l="1"/>
  <c r="R10" i="38" s="1"/>
  <c r="R11" i="38" s="1"/>
  <c r="Q7" i="38"/>
  <c r="B10" i="38"/>
  <c r="B21" i="38" l="1"/>
  <c r="B20" i="38"/>
  <c r="B29" i="38"/>
  <c r="P7" i="38"/>
  <c r="P10" i="38" s="1"/>
  <c r="P11" i="38" s="1"/>
  <c r="B28" i="38" s="1"/>
  <c r="O7" i="38"/>
  <c r="O10" i="38" s="1"/>
  <c r="O11" i="38" s="1"/>
  <c r="B27" i="38" s="1"/>
  <c r="N10" i="38"/>
  <c r="N11" i="38" s="1"/>
  <c r="B26" i="38" s="1"/>
  <c r="S8" i="38"/>
  <c r="B30" i="38"/>
  <c r="N7" i="38"/>
  <c r="M7" i="38"/>
  <c r="M11" i="38" s="1"/>
  <c r="B25" i="38" s="1"/>
  <c r="L7" i="38"/>
  <c r="L10" i="38" s="1"/>
  <c r="L11" i="38" s="1"/>
  <c r="B24" i="38" s="1"/>
  <c r="K7" i="38"/>
  <c r="K11" i="38" s="1"/>
  <c r="B23" i="38" s="1"/>
  <c r="J7" i="38"/>
  <c r="J10" i="38" s="1"/>
  <c r="J11" i="38" s="1"/>
  <c r="B22" i="38" s="1"/>
  <c r="I7" i="38"/>
  <c r="I10" i="38" s="1"/>
  <c r="I11" i="38" s="1"/>
  <c r="H7" i="38"/>
  <c r="H10" i="38" s="1"/>
  <c r="H11" i="38" s="1"/>
  <c r="G7" i="38"/>
  <c r="G10" i="38" s="1"/>
  <c r="G11" i="38" s="1"/>
  <c r="B19" i="38" s="1"/>
  <c r="F7" i="38"/>
  <c r="F11" i="38" s="1"/>
  <c r="B18" i="38" s="1"/>
  <c r="E7" i="38"/>
  <c r="E11" i="38" s="1"/>
  <c r="B17" i="38" s="1"/>
  <c r="D7" i="38"/>
  <c r="D10" i="38" s="1"/>
  <c r="D11" i="38" s="1"/>
  <c r="B16" i="38" s="1"/>
  <c r="C7" i="38"/>
  <c r="C10" i="38" s="1"/>
  <c r="C11" i="38" s="1"/>
  <c r="B15" i="38" s="1"/>
  <c r="B7" i="38"/>
  <c r="B11" i="38" s="1"/>
  <c r="B14" i="38" s="1"/>
  <c r="S6" i="38"/>
  <c r="S5" i="38"/>
  <c r="S4" i="38"/>
  <c r="S7" i="38" l="1"/>
  <c r="S10" i="38" s="1"/>
  <c r="S11" i="38" s="1"/>
  <c r="B10" i="37"/>
  <c r="B11" i="37" s="1"/>
  <c r="B14" i="37" s="1"/>
  <c r="R8" i="37"/>
  <c r="Q7" i="37"/>
  <c r="Q10" i="37" s="1"/>
  <c r="Q11" i="37" s="1"/>
  <c r="B29" i="37" s="1"/>
  <c r="P7" i="37"/>
  <c r="P10" i="37" s="1"/>
  <c r="P11" i="37" s="1"/>
  <c r="B28" i="37" s="1"/>
  <c r="O7" i="37"/>
  <c r="O10" i="37" s="1"/>
  <c r="O11" i="37" s="1"/>
  <c r="B27" i="37" s="1"/>
  <c r="N7" i="37"/>
  <c r="N10" i="37" s="1"/>
  <c r="N11" i="37" s="1"/>
  <c r="B26" i="37" s="1"/>
  <c r="M7" i="37"/>
  <c r="M10" i="37" s="1"/>
  <c r="M11" i="37" s="1"/>
  <c r="B25" i="37" s="1"/>
  <c r="L7" i="37"/>
  <c r="L10" i="37" s="1"/>
  <c r="L11" i="37" s="1"/>
  <c r="B24" i="37" s="1"/>
  <c r="K7" i="37"/>
  <c r="K10" i="37" s="1"/>
  <c r="K11" i="37" s="1"/>
  <c r="B23" i="37" s="1"/>
  <c r="J7" i="37"/>
  <c r="J10" i="37" s="1"/>
  <c r="J11" i="37" s="1"/>
  <c r="B22" i="37" s="1"/>
  <c r="I7" i="37"/>
  <c r="I10" i="37" s="1"/>
  <c r="I11" i="37" s="1"/>
  <c r="B21" i="37" s="1"/>
  <c r="H7" i="37"/>
  <c r="H10" i="37" s="1"/>
  <c r="H11" i="37" s="1"/>
  <c r="B20" i="37" s="1"/>
  <c r="G7" i="37"/>
  <c r="G10" i="37" s="1"/>
  <c r="G11" i="37" s="1"/>
  <c r="B19" i="37" s="1"/>
  <c r="F7" i="37"/>
  <c r="F10" i="37" s="1"/>
  <c r="F11" i="37" s="1"/>
  <c r="B18" i="37" s="1"/>
  <c r="E7" i="37"/>
  <c r="E10" i="37" s="1"/>
  <c r="E11" i="37" s="1"/>
  <c r="B17" i="37" s="1"/>
  <c r="D7" i="37"/>
  <c r="D10" i="37" s="1"/>
  <c r="D11" i="37" s="1"/>
  <c r="B16" i="37" s="1"/>
  <c r="C7" i="37"/>
  <c r="C10" i="37" s="1"/>
  <c r="C11" i="37" s="1"/>
  <c r="B15" i="37" s="1"/>
  <c r="B7" i="37"/>
  <c r="R6" i="37"/>
  <c r="R5" i="37"/>
  <c r="R4" i="37"/>
  <c r="R7" i="37" l="1"/>
  <c r="R10" i="37" s="1"/>
  <c r="R11" i="37" s="1"/>
  <c r="F10" i="36"/>
  <c r="F11" i="36" s="1"/>
  <c r="B18" i="36" s="1"/>
  <c r="R8" i="36"/>
  <c r="Q7" i="36"/>
  <c r="P7" i="36"/>
  <c r="O7" i="36"/>
  <c r="O10" i="36" s="1"/>
  <c r="O11" i="36" s="1"/>
  <c r="B27" i="36" s="1"/>
  <c r="N7" i="36"/>
  <c r="N10" i="36" s="1"/>
  <c r="N11" i="36" s="1"/>
  <c r="B26" i="36" s="1"/>
  <c r="M7" i="36"/>
  <c r="M10" i="36" s="1"/>
  <c r="M11" i="36" s="1"/>
  <c r="B25" i="36" s="1"/>
  <c r="L7" i="36"/>
  <c r="L10" i="36" s="1"/>
  <c r="L11" i="36" s="1"/>
  <c r="B24" i="36" s="1"/>
  <c r="K7" i="36"/>
  <c r="K10" i="36" s="1"/>
  <c r="K11" i="36" s="1"/>
  <c r="B23" i="36" s="1"/>
  <c r="J7" i="36"/>
  <c r="J10" i="36" s="1"/>
  <c r="J11" i="36" s="1"/>
  <c r="B22" i="36" s="1"/>
  <c r="I7" i="36"/>
  <c r="I10" i="36" s="1"/>
  <c r="I11" i="36" s="1"/>
  <c r="B21" i="36" s="1"/>
  <c r="H7" i="36"/>
  <c r="H10" i="36" s="1"/>
  <c r="H11" i="36" s="1"/>
  <c r="B20" i="36" s="1"/>
  <c r="G7" i="36"/>
  <c r="G10" i="36" s="1"/>
  <c r="G11" i="36" s="1"/>
  <c r="B19" i="36" s="1"/>
  <c r="F7" i="36"/>
  <c r="E7" i="36"/>
  <c r="E10" i="36" s="1"/>
  <c r="E11" i="36" s="1"/>
  <c r="B17" i="36" s="1"/>
  <c r="D7" i="36"/>
  <c r="D10" i="36" s="1"/>
  <c r="D11" i="36" s="1"/>
  <c r="B16" i="36" s="1"/>
  <c r="C7" i="36"/>
  <c r="C10" i="36" s="1"/>
  <c r="C11" i="36" s="1"/>
  <c r="B15" i="36" s="1"/>
  <c r="B7" i="36"/>
  <c r="B10" i="36" s="1"/>
  <c r="B11" i="36" s="1"/>
  <c r="B14" i="36" s="1"/>
  <c r="R6" i="36"/>
  <c r="R5" i="36"/>
  <c r="R4" i="36"/>
  <c r="P10" i="36" l="1"/>
  <c r="P11" i="36" s="1"/>
  <c r="B28" i="36" s="1"/>
  <c r="Q10" i="36"/>
  <c r="Q11" i="36" s="1"/>
  <c r="B29" i="36" s="1"/>
  <c r="R7" i="36"/>
  <c r="R10" i="36" s="1"/>
  <c r="R11" i="36" s="1"/>
  <c r="B7" i="35" l="1"/>
  <c r="R8" i="35"/>
  <c r="Q7" i="35"/>
  <c r="Q10" i="35" s="1"/>
  <c r="Q11" i="35" s="1"/>
  <c r="B29" i="35" s="1"/>
  <c r="P7" i="35"/>
  <c r="P10" i="35" s="1"/>
  <c r="P11" i="35" s="1"/>
  <c r="B28" i="35" s="1"/>
  <c r="O7" i="35"/>
  <c r="O10" i="35" s="1"/>
  <c r="O11" i="35" s="1"/>
  <c r="B27" i="35" s="1"/>
  <c r="N7" i="35"/>
  <c r="N10" i="35" s="1"/>
  <c r="N11" i="35" s="1"/>
  <c r="B26" i="35" s="1"/>
  <c r="M7" i="35"/>
  <c r="M10" i="35" s="1"/>
  <c r="M11" i="35" s="1"/>
  <c r="B25" i="35" s="1"/>
  <c r="L7" i="35"/>
  <c r="L10" i="35" s="1"/>
  <c r="L11" i="35" s="1"/>
  <c r="B24" i="35" s="1"/>
  <c r="K7" i="35"/>
  <c r="K10" i="35" s="1"/>
  <c r="K11" i="35" s="1"/>
  <c r="B23" i="35" s="1"/>
  <c r="J7" i="35"/>
  <c r="J10" i="35" s="1"/>
  <c r="J11" i="35" s="1"/>
  <c r="B22" i="35" s="1"/>
  <c r="I7" i="35"/>
  <c r="I10" i="35" s="1"/>
  <c r="I11" i="35" s="1"/>
  <c r="B21" i="35" s="1"/>
  <c r="H7" i="35"/>
  <c r="H10" i="35" s="1"/>
  <c r="H11" i="35" s="1"/>
  <c r="B20" i="35" s="1"/>
  <c r="G7" i="35"/>
  <c r="G10" i="35" s="1"/>
  <c r="G11" i="35" s="1"/>
  <c r="B19" i="35" s="1"/>
  <c r="F7" i="35"/>
  <c r="F10" i="35" s="1"/>
  <c r="F11" i="35" s="1"/>
  <c r="B18" i="35" s="1"/>
  <c r="E7" i="35"/>
  <c r="E10" i="35" s="1"/>
  <c r="E11" i="35" s="1"/>
  <c r="B17" i="35" s="1"/>
  <c r="D7" i="35"/>
  <c r="D10" i="35" s="1"/>
  <c r="D11" i="35" s="1"/>
  <c r="B16" i="35" s="1"/>
  <c r="C7" i="35"/>
  <c r="C10" i="35" s="1"/>
  <c r="C11" i="35" s="1"/>
  <c r="B15" i="35" s="1"/>
  <c r="B10" i="35"/>
  <c r="B11" i="35" s="1"/>
  <c r="B14" i="35" s="1"/>
  <c r="R6" i="35"/>
  <c r="R5" i="35"/>
  <c r="R4" i="35"/>
  <c r="R7" i="35" l="1"/>
  <c r="R10" i="35" s="1"/>
  <c r="R11" i="35" s="1"/>
  <c r="O10" i="34"/>
  <c r="O11" i="34" s="1"/>
  <c r="B27" i="34" s="1"/>
  <c r="G10" i="34"/>
  <c r="G11" i="34" s="1"/>
  <c r="B19" i="34" s="1"/>
  <c r="R8" i="34"/>
  <c r="Q7" i="34"/>
  <c r="Q10" i="34" s="1"/>
  <c r="Q11" i="34" s="1"/>
  <c r="B29" i="34" s="1"/>
  <c r="P7" i="34"/>
  <c r="P10" i="34" s="1"/>
  <c r="P11" i="34" s="1"/>
  <c r="B28" i="34" s="1"/>
  <c r="O7" i="34"/>
  <c r="N7" i="34"/>
  <c r="N10" i="34" s="1"/>
  <c r="N11" i="34" s="1"/>
  <c r="B26" i="34" s="1"/>
  <c r="M7" i="34"/>
  <c r="M10" i="34" s="1"/>
  <c r="M11" i="34" s="1"/>
  <c r="B25" i="34" s="1"/>
  <c r="L7" i="34"/>
  <c r="L10" i="34" s="1"/>
  <c r="L11" i="34" s="1"/>
  <c r="B24" i="34" s="1"/>
  <c r="K7" i="34"/>
  <c r="K10" i="34" s="1"/>
  <c r="K11" i="34" s="1"/>
  <c r="B23" i="34" s="1"/>
  <c r="J7" i="34"/>
  <c r="J10" i="34" s="1"/>
  <c r="J11" i="34" s="1"/>
  <c r="B22" i="34" s="1"/>
  <c r="I7" i="34"/>
  <c r="I10" i="34" s="1"/>
  <c r="I11" i="34" s="1"/>
  <c r="B21" i="34" s="1"/>
  <c r="H7" i="34"/>
  <c r="H10" i="34" s="1"/>
  <c r="H11" i="34" s="1"/>
  <c r="B20" i="34" s="1"/>
  <c r="G7" i="34"/>
  <c r="F7" i="34"/>
  <c r="F10" i="34" s="1"/>
  <c r="F11" i="34" s="1"/>
  <c r="B18" i="34" s="1"/>
  <c r="E7" i="34"/>
  <c r="E10" i="34" s="1"/>
  <c r="E11" i="34" s="1"/>
  <c r="B17" i="34" s="1"/>
  <c r="D7" i="34"/>
  <c r="D10" i="34" s="1"/>
  <c r="D11" i="34" s="1"/>
  <c r="B16" i="34" s="1"/>
  <c r="C7" i="34"/>
  <c r="C10" i="34" s="1"/>
  <c r="C11" i="34" s="1"/>
  <c r="B15" i="34" s="1"/>
  <c r="B7" i="34"/>
  <c r="B10" i="34" s="1"/>
  <c r="B11" i="34" s="1"/>
  <c r="B14" i="34" s="1"/>
  <c r="R6" i="34"/>
  <c r="R5" i="34"/>
  <c r="R7" i="34" s="1"/>
  <c r="R10" i="34" s="1"/>
  <c r="R11" i="34" s="1"/>
  <c r="R4" i="34"/>
  <c r="P7" i="33" l="1"/>
  <c r="P10" i="33" l="1"/>
  <c r="P11" i="33" s="1"/>
  <c r="B28" i="33" s="1"/>
  <c r="Q8" i="33"/>
  <c r="O7" i="33"/>
  <c r="O10" i="33" s="1"/>
  <c r="O11" i="33" s="1"/>
  <c r="B27" i="33" s="1"/>
  <c r="N7" i="33"/>
  <c r="N10" i="33" s="1"/>
  <c r="M7" i="33"/>
  <c r="M10" i="33" s="1"/>
  <c r="M11" i="33" s="1"/>
  <c r="B25" i="33" s="1"/>
  <c r="L7" i="33"/>
  <c r="L10" i="33" s="1"/>
  <c r="L11" i="33" s="1"/>
  <c r="B24" i="33" s="1"/>
  <c r="K7" i="33"/>
  <c r="K10" i="33" s="1"/>
  <c r="K11" i="33" s="1"/>
  <c r="B23" i="33" s="1"/>
  <c r="J7" i="33"/>
  <c r="J10" i="33" s="1"/>
  <c r="J11" i="33" s="1"/>
  <c r="B22" i="33" s="1"/>
  <c r="I7" i="33"/>
  <c r="I10" i="33" s="1"/>
  <c r="I11" i="33" s="1"/>
  <c r="B21" i="33" s="1"/>
  <c r="H7" i="33"/>
  <c r="H10" i="33" s="1"/>
  <c r="H11" i="33" s="1"/>
  <c r="B20" i="33" s="1"/>
  <c r="G7" i="33"/>
  <c r="G10" i="33" s="1"/>
  <c r="G11" i="33" s="1"/>
  <c r="B19" i="33" s="1"/>
  <c r="F7" i="33"/>
  <c r="F10" i="33" s="1"/>
  <c r="F11" i="33" s="1"/>
  <c r="B18" i="33" s="1"/>
  <c r="E7" i="33"/>
  <c r="E10" i="33" s="1"/>
  <c r="E11" i="33" s="1"/>
  <c r="B17" i="33" s="1"/>
  <c r="D7" i="33"/>
  <c r="D10" i="33" s="1"/>
  <c r="D11" i="33" s="1"/>
  <c r="B16" i="33" s="1"/>
  <c r="C7" i="33"/>
  <c r="C10" i="33" s="1"/>
  <c r="C11" i="33" s="1"/>
  <c r="B15" i="33" s="1"/>
  <c r="B7" i="33"/>
  <c r="B10" i="33" s="1"/>
  <c r="B11" i="33" s="1"/>
  <c r="B14" i="33" s="1"/>
  <c r="Q6" i="33"/>
  <c r="Q5" i="33"/>
  <c r="Q4" i="33"/>
  <c r="Q7" i="33" l="1"/>
  <c r="Q10" i="33" s="1"/>
  <c r="Q11" i="33" s="1"/>
  <c r="N11" i="33"/>
  <c r="B26" i="33" s="1"/>
  <c r="Q8" i="32" l="1"/>
  <c r="P7" i="32"/>
  <c r="P9" i="32" s="1"/>
  <c r="P10" i="32" s="1"/>
  <c r="B27" i="32" s="1"/>
  <c r="O7" i="32"/>
  <c r="O9" i="32" s="1"/>
  <c r="O10" i="32" s="1"/>
  <c r="B26" i="32" s="1"/>
  <c r="N7" i="32"/>
  <c r="N9" i="32" s="1"/>
  <c r="N10" i="32" s="1"/>
  <c r="B25" i="32" s="1"/>
  <c r="M7" i="32"/>
  <c r="M9" i="32" s="1"/>
  <c r="M10" i="32" s="1"/>
  <c r="B24" i="32" s="1"/>
  <c r="L7" i="32"/>
  <c r="L9" i="32" s="1"/>
  <c r="L10" i="32" s="1"/>
  <c r="B23" i="32" s="1"/>
  <c r="K7" i="32"/>
  <c r="K9" i="32" s="1"/>
  <c r="K10" i="32" s="1"/>
  <c r="B22" i="32" s="1"/>
  <c r="J7" i="32"/>
  <c r="J9" i="32" s="1"/>
  <c r="J10" i="32" s="1"/>
  <c r="B21" i="32" s="1"/>
  <c r="I7" i="32"/>
  <c r="I9" i="32" s="1"/>
  <c r="I10" i="32" s="1"/>
  <c r="B20" i="32" s="1"/>
  <c r="H7" i="32"/>
  <c r="H9" i="32" s="1"/>
  <c r="H10" i="32" s="1"/>
  <c r="B19" i="32" s="1"/>
  <c r="G7" i="32"/>
  <c r="G9" i="32" s="1"/>
  <c r="G10" i="32" s="1"/>
  <c r="B18" i="32" s="1"/>
  <c r="F7" i="32"/>
  <c r="F9" i="32" s="1"/>
  <c r="F10" i="32" s="1"/>
  <c r="B17" i="32" s="1"/>
  <c r="E7" i="32"/>
  <c r="E9" i="32" s="1"/>
  <c r="E10" i="32" s="1"/>
  <c r="B16" i="32" s="1"/>
  <c r="D7" i="32"/>
  <c r="D9" i="32" s="1"/>
  <c r="D10" i="32" s="1"/>
  <c r="B15" i="32" s="1"/>
  <c r="C7" i="32"/>
  <c r="C9" i="32" s="1"/>
  <c r="C10" i="32" s="1"/>
  <c r="B14" i="32" s="1"/>
  <c r="B7" i="32"/>
  <c r="B9" i="32" s="1"/>
  <c r="B10" i="32" s="1"/>
  <c r="B13" i="32" s="1"/>
  <c r="Q6" i="32"/>
  <c r="Q5" i="32"/>
  <c r="Q4" i="32"/>
  <c r="Q7" i="32" l="1"/>
  <c r="Q9" i="32" s="1"/>
  <c r="Q10" i="32" s="1"/>
  <c r="I9" i="31"/>
  <c r="I10" i="31" s="1"/>
  <c r="B20" i="31" s="1"/>
  <c r="Q8" i="31"/>
  <c r="P7" i="31"/>
  <c r="P9" i="31" s="1"/>
  <c r="P10" i="31" s="1"/>
  <c r="B27" i="31" s="1"/>
  <c r="O7" i="31"/>
  <c r="O9" i="31" s="1"/>
  <c r="O10" i="31" s="1"/>
  <c r="B26" i="31" s="1"/>
  <c r="N7" i="31"/>
  <c r="N9" i="31" s="1"/>
  <c r="N10" i="31" s="1"/>
  <c r="B25" i="31" s="1"/>
  <c r="M7" i="31"/>
  <c r="M9" i="31" s="1"/>
  <c r="M10" i="31" s="1"/>
  <c r="B24" i="31" s="1"/>
  <c r="L7" i="31"/>
  <c r="L9" i="31" s="1"/>
  <c r="L10" i="31" s="1"/>
  <c r="B23" i="31" s="1"/>
  <c r="K7" i="31"/>
  <c r="K9" i="31" s="1"/>
  <c r="K10" i="31" s="1"/>
  <c r="B22" i="31" s="1"/>
  <c r="J7" i="31"/>
  <c r="J9" i="31" s="1"/>
  <c r="J10" i="31" s="1"/>
  <c r="B21" i="31" s="1"/>
  <c r="I7" i="31"/>
  <c r="H7" i="31"/>
  <c r="H9" i="31" s="1"/>
  <c r="H10" i="31" s="1"/>
  <c r="B19" i="31" s="1"/>
  <c r="G7" i="31"/>
  <c r="G9" i="31" s="1"/>
  <c r="G10" i="31" s="1"/>
  <c r="B18" i="31" s="1"/>
  <c r="F7" i="31"/>
  <c r="F9" i="31" s="1"/>
  <c r="F10" i="31" s="1"/>
  <c r="B17" i="31" s="1"/>
  <c r="E7" i="31"/>
  <c r="E9" i="31" s="1"/>
  <c r="E10" i="31" s="1"/>
  <c r="B16" i="31" s="1"/>
  <c r="D7" i="31"/>
  <c r="D9" i="31" s="1"/>
  <c r="D10" i="31" s="1"/>
  <c r="B15" i="31" s="1"/>
  <c r="C7" i="31"/>
  <c r="C9" i="31" s="1"/>
  <c r="C10" i="31" s="1"/>
  <c r="B14" i="31" s="1"/>
  <c r="B7" i="31"/>
  <c r="B9" i="31" s="1"/>
  <c r="B10" i="31" s="1"/>
  <c r="B13" i="31" s="1"/>
  <c r="Q6" i="31"/>
  <c r="Q5" i="31"/>
  <c r="Q4" i="31"/>
  <c r="Q7" i="31" s="1"/>
  <c r="Q9" i="31" s="1"/>
  <c r="Q10" i="31" s="1"/>
  <c r="K9" i="30"/>
  <c r="K10" i="30" s="1"/>
  <c r="B22" i="30" s="1"/>
  <c r="Q8" i="30"/>
  <c r="P7" i="30"/>
  <c r="P9" i="30" s="1"/>
  <c r="P10" i="30" s="1"/>
  <c r="B27" i="30" s="1"/>
  <c r="O7" i="30"/>
  <c r="O9" i="30" s="1"/>
  <c r="O10" i="30" s="1"/>
  <c r="B26" i="30" s="1"/>
  <c r="N7" i="30"/>
  <c r="N9" i="30" s="1"/>
  <c r="N10" i="30" s="1"/>
  <c r="B25" i="30" s="1"/>
  <c r="M7" i="30"/>
  <c r="M9" i="30" s="1"/>
  <c r="M10" i="30" s="1"/>
  <c r="B24" i="30" s="1"/>
  <c r="L7" i="30"/>
  <c r="L9" i="30" s="1"/>
  <c r="L10" i="30" s="1"/>
  <c r="B23" i="30" s="1"/>
  <c r="K7" i="30"/>
  <c r="J7" i="30"/>
  <c r="J9" i="30" s="1"/>
  <c r="J10" i="30" s="1"/>
  <c r="B21" i="30" s="1"/>
  <c r="I7" i="30"/>
  <c r="I9" i="30" s="1"/>
  <c r="I10" i="30" s="1"/>
  <c r="B20" i="30" s="1"/>
  <c r="H7" i="30"/>
  <c r="H9" i="30" s="1"/>
  <c r="H10" i="30" s="1"/>
  <c r="B19" i="30" s="1"/>
  <c r="G7" i="30"/>
  <c r="G9" i="30" s="1"/>
  <c r="G10" i="30" s="1"/>
  <c r="B18" i="30" s="1"/>
  <c r="F7" i="30"/>
  <c r="F9" i="30" s="1"/>
  <c r="F10" i="30" s="1"/>
  <c r="B17" i="30" s="1"/>
  <c r="E7" i="30"/>
  <c r="E9" i="30" s="1"/>
  <c r="E10" i="30" s="1"/>
  <c r="B16" i="30" s="1"/>
  <c r="D7" i="30"/>
  <c r="D9" i="30" s="1"/>
  <c r="D10" i="30" s="1"/>
  <c r="B15" i="30" s="1"/>
  <c r="C7" i="30"/>
  <c r="C9" i="30" s="1"/>
  <c r="C10" i="30" s="1"/>
  <c r="B14" i="30" s="1"/>
  <c r="B7" i="30"/>
  <c r="B9" i="30" s="1"/>
  <c r="B10" i="30" s="1"/>
  <c r="B13" i="30" s="1"/>
  <c r="Q6" i="30"/>
  <c r="Q5" i="30"/>
  <c r="Q4" i="30"/>
  <c r="Q7" i="30" l="1"/>
  <c r="Q9" i="30" s="1"/>
  <c r="Q10" i="30" s="1"/>
  <c r="P8" i="29"/>
  <c r="O7" i="29"/>
  <c r="N7" i="29"/>
  <c r="N10" i="29" s="1"/>
  <c r="N11" i="29" s="1"/>
  <c r="B26" i="29" s="1"/>
  <c r="M7" i="29"/>
  <c r="M10" i="29" s="1"/>
  <c r="M11" i="29" s="1"/>
  <c r="B25" i="29" s="1"/>
  <c r="L7" i="29"/>
  <c r="L10" i="29" s="1"/>
  <c r="L11" i="29" s="1"/>
  <c r="B24" i="29" s="1"/>
  <c r="K7" i="29"/>
  <c r="K10" i="29" s="1"/>
  <c r="K11" i="29" s="1"/>
  <c r="B23" i="29" s="1"/>
  <c r="J7" i="29"/>
  <c r="J10" i="29" s="1"/>
  <c r="J11" i="29" s="1"/>
  <c r="B22" i="29" s="1"/>
  <c r="I7" i="29"/>
  <c r="I10" i="29" s="1"/>
  <c r="I11" i="29" s="1"/>
  <c r="B21" i="29" s="1"/>
  <c r="H7" i="29"/>
  <c r="H10" i="29" s="1"/>
  <c r="H11" i="29" s="1"/>
  <c r="B20" i="29" s="1"/>
  <c r="G7" i="29"/>
  <c r="G10" i="29" s="1"/>
  <c r="G11" i="29" s="1"/>
  <c r="B19" i="29" s="1"/>
  <c r="F7" i="29"/>
  <c r="F10" i="29" s="1"/>
  <c r="F11" i="29" s="1"/>
  <c r="B18" i="29" s="1"/>
  <c r="E7" i="29"/>
  <c r="E10" i="29" s="1"/>
  <c r="E11" i="29" s="1"/>
  <c r="B17" i="29" s="1"/>
  <c r="D7" i="29"/>
  <c r="D10" i="29" s="1"/>
  <c r="D11" i="29" s="1"/>
  <c r="B16" i="29" s="1"/>
  <c r="C7" i="29"/>
  <c r="C10" i="29" s="1"/>
  <c r="C11" i="29" s="1"/>
  <c r="B15" i="29" s="1"/>
  <c r="B7" i="29"/>
  <c r="B10" i="29" s="1"/>
  <c r="B11" i="29" s="1"/>
  <c r="B14" i="29" s="1"/>
  <c r="P6" i="29"/>
  <c r="P5" i="29"/>
  <c r="P4" i="29"/>
  <c r="O10" i="29" l="1"/>
  <c r="O11" i="29" s="1"/>
  <c r="B27" i="29" s="1"/>
  <c r="P7" i="29"/>
  <c r="P10" i="29" s="1"/>
  <c r="P11" i="29" s="1"/>
  <c r="I9" i="25"/>
  <c r="I10" i="25" s="1"/>
  <c r="B20" i="25" s="1"/>
  <c r="G9" i="25"/>
  <c r="G10" i="25" s="1"/>
  <c r="B18" i="25" s="1"/>
  <c r="O8" i="25"/>
  <c r="N7" i="25"/>
  <c r="N9" i="25" s="1"/>
  <c r="N10" i="25" s="1"/>
  <c r="B25" i="25" s="1"/>
  <c r="M7" i="25"/>
  <c r="M9" i="25" s="1"/>
  <c r="M10" i="25" s="1"/>
  <c r="B24" i="25" s="1"/>
  <c r="L7" i="25"/>
  <c r="L9" i="25" s="1"/>
  <c r="L10" i="25" s="1"/>
  <c r="B23" i="25" s="1"/>
  <c r="K7" i="25"/>
  <c r="K9" i="25" s="1"/>
  <c r="K10" i="25" s="1"/>
  <c r="B22" i="25" s="1"/>
  <c r="J7" i="25"/>
  <c r="J9" i="25" s="1"/>
  <c r="J10" i="25" s="1"/>
  <c r="B21" i="25" s="1"/>
  <c r="I7" i="25"/>
  <c r="H7" i="25"/>
  <c r="H9" i="25" s="1"/>
  <c r="H10" i="25" s="1"/>
  <c r="B19" i="25" s="1"/>
  <c r="G7" i="25"/>
  <c r="F7" i="25"/>
  <c r="F9" i="25" s="1"/>
  <c r="F10" i="25" s="1"/>
  <c r="B17" i="25" s="1"/>
  <c r="E7" i="25"/>
  <c r="E9" i="25" s="1"/>
  <c r="E10" i="25" s="1"/>
  <c r="B16" i="25" s="1"/>
  <c r="D7" i="25"/>
  <c r="D9" i="25" s="1"/>
  <c r="D10" i="25" s="1"/>
  <c r="B15" i="25" s="1"/>
  <c r="C7" i="25"/>
  <c r="C9" i="25" s="1"/>
  <c r="C10" i="25" s="1"/>
  <c r="B14" i="25" s="1"/>
  <c r="B7" i="25"/>
  <c r="B9" i="25" s="1"/>
  <c r="B10" i="25" s="1"/>
  <c r="B13" i="25" s="1"/>
  <c r="O6" i="25"/>
  <c r="O5" i="25"/>
  <c r="O4" i="25"/>
  <c r="H9" i="24"/>
  <c r="H10" i="24" s="1"/>
  <c r="B19" i="24" s="1"/>
  <c r="O8" i="24"/>
  <c r="N7" i="24"/>
  <c r="N9" i="24" s="1"/>
  <c r="N10" i="24" s="1"/>
  <c r="B25" i="24" s="1"/>
  <c r="M7" i="24"/>
  <c r="M9" i="24" s="1"/>
  <c r="M10" i="24" s="1"/>
  <c r="B24" i="24" s="1"/>
  <c r="L7" i="24"/>
  <c r="L9" i="24" s="1"/>
  <c r="L10" i="24" s="1"/>
  <c r="B23" i="24" s="1"/>
  <c r="K7" i="24"/>
  <c r="K9" i="24" s="1"/>
  <c r="K10" i="24" s="1"/>
  <c r="B22" i="24" s="1"/>
  <c r="J7" i="24"/>
  <c r="J9" i="24" s="1"/>
  <c r="J10" i="24" s="1"/>
  <c r="B21" i="24" s="1"/>
  <c r="I7" i="24"/>
  <c r="I9" i="24" s="1"/>
  <c r="I10" i="24" s="1"/>
  <c r="B20" i="24" s="1"/>
  <c r="H7" i="24"/>
  <c r="G7" i="24"/>
  <c r="G9" i="24" s="1"/>
  <c r="G10" i="24" s="1"/>
  <c r="B18" i="24" s="1"/>
  <c r="F7" i="24"/>
  <c r="F9" i="24" s="1"/>
  <c r="F10" i="24" s="1"/>
  <c r="B17" i="24" s="1"/>
  <c r="E7" i="24"/>
  <c r="E9" i="24" s="1"/>
  <c r="E10" i="24" s="1"/>
  <c r="B16" i="24" s="1"/>
  <c r="D7" i="24"/>
  <c r="D9" i="24" s="1"/>
  <c r="D10" i="24" s="1"/>
  <c r="B15" i="24" s="1"/>
  <c r="C7" i="24"/>
  <c r="C9" i="24" s="1"/>
  <c r="C10" i="24" s="1"/>
  <c r="B14" i="24" s="1"/>
  <c r="B7" i="24"/>
  <c r="B9" i="24" s="1"/>
  <c r="B10" i="24" s="1"/>
  <c r="B13" i="24" s="1"/>
  <c r="O6" i="24"/>
  <c r="O5" i="24"/>
  <c r="O4" i="24"/>
  <c r="O7" i="25" l="1"/>
  <c r="O9" i="25" s="1"/>
  <c r="O10" i="25" s="1"/>
  <c r="O7" i="24"/>
  <c r="O9" i="24" s="1"/>
  <c r="O10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4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Please Note:</t>
        </r>
        <r>
          <rPr>
            <sz val="9"/>
            <color indexed="81"/>
            <rFont val="Tahoma"/>
            <family val="2"/>
          </rPr>
          <t xml:space="preserve">
liability as at end of last quarter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4" authorId="0" shapeId="0" xr:uid="{62935150-50A4-4DD6-85CB-A0C8B17CD012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15107CA3-57C3-468D-961C-F62F2EAB874A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5D6C6E1C-AF6C-4FB6-BEE1-9F3A9DB171AF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8DF3C72E-F493-4417-B75B-2D220E0D46D9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F94209B2-009C-44B6-A576-B2A4CC0EA6D5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A7723D53-F92E-40BB-9654-FB4B74C6889A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5F933710-6F3B-4D2C-8574-163BA59F1BE0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631DAE35-05CE-4ED4-B287-7320EBFB20EF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0E553CF5-42A3-4D2F-BD37-FA8ABB2775A4}">
      <text>
        <r>
          <rPr>
            <b/>
            <sz val="9"/>
            <color indexed="81"/>
            <rFont val="Tahoma"/>
            <family val="2"/>
          </rPr>
          <t>As at end of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FB8C8543-7559-45F4-A277-DD65791F7C29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67956390-6091-49A9-9E35-FEAFCE3EFF3F}">
      <text>
        <r>
          <rPr>
            <b/>
            <sz val="9"/>
            <color indexed="81"/>
            <rFont val="Tahoma"/>
            <family val="2"/>
          </rPr>
          <t>As at end of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38E818BA-42CC-4E6C-88F2-62716241859A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Please Note:</t>
        </r>
        <r>
          <rPr>
            <sz val="9"/>
            <color indexed="81"/>
            <rFont val="Tahoma"/>
            <family val="2"/>
          </rPr>
          <t xml:space="preserve">
liability as at end of last quarter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071F282B-1C00-467F-9A3D-2A6B36B9E3E7}">
      <text>
        <r>
          <rPr>
            <b/>
            <sz val="9"/>
            <color indexed="81"/>
            <rFont val="Tahoma"/>
            <family val="2"/>
          </rPr>
          <t>As at end of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A3154DE5-D27D-4F9D-9E57-66EE47672C7F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4" authorId="0" shapeId="0" xr:uid="{0FFBEC3A-1598-45A1-92D3-DDAC5326C3D9}">
      <text>
        <r>
          <rPr>
            <b/>
            <sz val="9"/>
            <color indexed="81"/>
            <rFont val="Tahoma"/>
            <family val="2"/>
          </rPr>
          <t>As at end of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2E7C55A6-3071-48BB-AF54-4D805020282F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5" authorId="0" shapeId="0" xr:uid="{22DC11EE-B39F-4CC2-95FB-4B30F0D39880}">
      <text>
        <r>
          <rPr>
            <b/>
            <sz val="9"/>
            <color indexed="81"/>
            <rFont val="Tahoma"/>
            <family val="2"/>
          </rPr>
          <t>As at end of financial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24D8906C-6E07-46C8-98D6-356A398A8530}">
      <text>
        <r>
          <rPr>
            <sz val="9"/>
            <color indexed="81"/>
            <rFont val="Tahoma"/>
            <family val="2"/>
          </rPr>
          <t xml:space="preserve">
As at end of Quarter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5" authorId="0" shapeId="0" xr:uid="{32FD5163-A4A0-4855-8BD2-B4EBCCA63EC3}">
      <text>
        <r>
          <rPr>
            <b/>
            <sz val="9"/>
            <color indexed="81"/>
            <rFont val="Tahoma"/>
            <family val="2"/>
          </rPr>
          <t>As at end of financial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D75FFC42-CC30-4EE9-ABAB-5D0C2B61ADC9}">
      <text>
        <r>
          <rPr>
            <sz val="9"/>
            <color indexed="81"/>
            <rFont val="Tahoma"/>
            <family val="2"/>
          </rPr>
          <t xml:space="preserve">
As at end of Quarter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5" authorId="0" shapeId="0" xr:uid="{81A15E9C-8F2B-4948-BAF6-B5375262CB2C}">
      <text>
        <r>
          <rPr>
            <b/>
            <sz val="9"/>
            <color indexed="81"/>
            <rFont val="Tahoma"/>
            <family val="2"/>
          </rPr>
          <t>As at end of financial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240CD58A-D26B-4C68-9AFB-29AD68A0B46A}">
      <text>
        <r>
          <rPr>
            <sz val="9"/>
            <color indexed="81"/>
            <rFont val="Tahoma"/>
            <family val="2"/>
          </rPr>
          <t xml:space="preserve">
As at end of Quarter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5" authorId="0" shapeId="0" xr:uid="{4EB52630-0013-46B0-9EEA-2F5863944F89}">
      <text>
        <r>
          <rPr>
            <b/>
            <sz val="9"/>
            <color indexed="81"/>
            <rFont val="Tahoma"/>
            <family val="2"/>
          </rPr>
          <t>As at end of financial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7A9762B7-9E30-45FF-879A-1217EB31E9C3}">
      <text>
        <r>
          <rPr>
            <sz val="9"/>
            <color indexed="81"/>
            <rFont val="Tahoma"/>
            <family val="2"/>
          </rPr>
          <t xml:space="preserve">
As at end of Quarter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4" authorId="0" shapeId="0" xr:uid="{C39DCBA3-1980-4E3F-BFE7-D3B996B42585}">
      <text>
        <r>
          <rPr>
            <sz val="9"/>
            <color indexed="81"/>
            <rFont val="Tahoma"/>
            <family val="2"/>
          </rPr>
          <t xml:space="preserve">
As at end of fin yr</t>
        </r>
      </text>
    </comment>
    <comment ref="O4" authorId="0" shapeId="0" xr:uid="{D6BABFE2-F377-4C8C-B8DF-0A98298D802A}">
      <text>
        <r>
          <rPr>
            <b/>
            <sz val="9"/>
            <color indexed="81"/>
            <rFont val="Tahoma"/>
            <family val="2"/>
          </rPr>
          <t>As at end of month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4" authorId="0" shapeId="0" xr:uid="{620E45C7-3CF0-4114-8443-CBDEA18E757D}">
      <text>
        <r>
          <rPr>
            <b/>
            <sz val="9"/>
            <color indexed="81"/>
            <rFont val="Tahoma"/>
            <family val="2"/>
          </rPr>
          <t>As at end of fin yr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120DF20E-33BF-4141-ADAA-1733D8F43A5B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4" authorId="0" shapeId="0" xr:uid="{68A5E539-D31E-48E3-9325-883852C2B7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at end of financial year</t>
        </r>
      </text>
    </comment>
    <comment ref="O4" authorId="0" shapeId="0" xr:uid="{59704C71-B1FD-4DE8-9BE7-EE4933F157DE}">
      <text>
        <r>
          <rPr>
            <b/>
            <sz val="9"/>
            <color indexed="81"/>
            <rFont val="Tahoma"/>
            <family val="2"/>
          </rPr>
          <t>As at end of month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4" authorId="0" shapeId="0" xr:uid="{97854450-06C1-4FBB-BCD3-53EAAB767EE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at end of financial year</t>
        </r>
      </text>
    </comment>
    <comment ref="O4" authorId="0" shapeId="0" xr:uid="{6CF656A7-3549-45B8-AE63-6E4803DD8C38}">
      <text>
        <r>
          <rPr>
            <b/>
            <sz val="9"/>
            <color indexed="81"/>
            <rFont val="Tahoma"/>
            <family val="2"/>
          </rPr>
          <t>As at end of fin year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4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Please Note:</t>
        </r>
        <r>
          <rPr>
            <sz val="9"/>
            <color indexed="81"/>
            <rFont val="Tahoma"/>
            <family val="2"/>
          </rPr>
          <t xml:space="preserve">
liability as at end of last quarter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4" authorId="0" shapeId="0" xr:uid="{E5C81910-E262-4CEB-9A0D-1469F26530D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at end of financial year</t>
        </r>
      </text>
    </comment>
    <comment ref="O4" authorId="0" shapeId="0" xr:uid="{7CF8CBEE-7E57-4E86-9480-C13A11EE1744}">
      <text>
        <r>
          <rPr>
            <b/>
            <sz val="9"/>
            <color indexed="81"/>
            <rFont val="Tahoma"/>
            <family val="2"/>
          </rPr>
          <t>As at end of fin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9A2B1EB5-2511-4464-B562-A4BB89D0E438}">
      <text>
        <r>
          <rPr>
            <b/>
            <sz val="9"/>
            <color indexed="81"/>
            <rFont val="Tahoma"/>
            <family val="2"/>
          </rPr>
          <t>As at end of fin year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4" authorId="0" shapeId="0" xr:uid="{A2BD7173-602C-4DD0-98BE-8C533186581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at end of financial year</t>
        </r>
      </text>
    </comment>
    <comment ref="O4" authorId="0" shapeId="0" xr:uid="{F94719A6-8F2A-4320-A54B-562D8F302452}">
      <text>
        <r>
          <rPr>
            <b/>
            <sz val="9"/>
            <color indexed="81"/>
            <rFont val="Tahoma"/>
            <family val="2"/>
          </rPr>
          <t>As at end of fin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2A02CCAF-8F58-4827-B246-E9937FFA3DD7}">
      <text>
        <r>
          <rPr>
            <b/>
            <sz val="9"/>
            <color indexed="81"/>
            <rFont val="Tahoma"/>
            <family val="2"/>
          </rPr>
          <t>As at end of month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4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Please note:
Liability is as at end of this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4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Please note:
Liability is as at end of this quarter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4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as at end of Q1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4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As at end of Quarter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4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>As at end of Quarter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<sst xmlns="http://schemas.openxmlformats.org/spreadsheetml/2006/main" count="2065" uniqueCount="164">
  <si>
    <t>Ctax Percentage Collection for Previous Years</t>
  </si>
  <si>
    <t>Debt Year</t>
  </si>
  <si>
    <t>2004/05</t>
  </si>
  <si>
    <t>2005/06</t>
  </si>
  <si>
    <t>2006/07</t>
  </si>
  <si>
    <t>2007/08</t>
  </si>
  <si>
    <t>2008/09</t>
  </si>
  <si>
    <t>2009/10</t>
  </si>
  <si>
    <t>2010/11</t>
  </si>
  <si>
    <t>Total O/S</t>
  </si>
  <si>
    <t>Starting liability for the year</t>
  </si>
  <si>
    <t>Write offs at 31/03/2011</t>
  </si>
  <si>
    <t>Remaining liability at 31/03/2011</t>
  </si>
  <si>
    <t>Amount O/S @ 31/03/2011</t>
  </si>
  <si>
    <t>Amount Collected</t>
  </si>
  <si>
    <t>Percentage Collected</t>
  </si>
  <si>
    <t>2011/12</t>
  </si>
  <si>
    <t>Written off at 30/06/2011</t>
  </si>
  <si>
    <t>Remaining liability at 30/06/2011</t>
  </si>
  <si>
    <t>Amount O/S @ 30/06/2011</t>
  </si>
  <si>
    <t>Written off at 30/09/2011</t>
  </si>
  <si>
    <t>Remaining liability at 30/09/2011</t>
  </si>
  <si>
    <t>Amount O/S @ 30/09/2011</t>
  </si>
  <si>
    <t>Written off at 31/12/2011</t>
  </si>
  <si>
    <t>Contras at 31/12/2011</t>
  </si>
  <si>
    <t>Remaining liability at 31/12/2011</t>
  </si>
  <si>
    <t>Amount O/S @ 31/12/2011</t>
  </si>
  <si>
    <t>Written off at 31/03/2012</t>
  </si>
  <si>
    <t>Contras at 31/03/2012</t>
  </si>
  <si>
    <t>Remaining liability at 31/03/2012</t>
  </si>
  <si>
    <t>Amount O/S @ 31/13/2012</t>
  </si>
  <si>
    <t>2012/13</t>
  </si>
  <si>
    <t>Written off at 30/06/2012</t>
  </si>
  <si>
    <t>Contras at 30/06/2012</t>
  </si>
  <si>
    <t>Remaining liability at 30/06/2012</t>
  </si>
  <si>
    <t>Amount O/S @ 30/06/2012</t>
  </si>
  <si>
    <t>Written off at 30/09/2012</t>
  </si>
  <si>
    <t>Contras at 30/09/2012</t>
  </si>
  <si>
    <t>Remaining liability at 30/09/2012</t>
  </si>
  <si>
    <t>Amount O/S @ 30/09/2012</t>
  </si>
  <si>
    <t>Written off at 31/12/2012</t>
  </si>
  <si>
    <t>Contras at 31/12/2012</t>
  </si>
  <si>
    <t>Remaining liability at 31/12/2012</t>
  </si>
  <si>
    <t>Amount O/S @ 31/12/2012</t>
  </si>
  <si>
    <t>Written off at 31/03/2013</t>
  </si>
  <si>
    <t>Contras at 31/03/2013</t>
  </si>
  <si>
    <t>Remaining liability at 31/03/2013</t>
  </si>
  <si>
    <t>Amount O/S @ 31/03/2013</t>
  </si>
  <si>
    <t>2013/14</t>
  </si>
  <si>
    <t>Written off at 30/06/2013</t>
  </si>
  <si>
    <t>Contras at 30/06/2013</t>
  </si>
  <si>
    <t>Remaining liability at 30/06/2013</t>
  </si>
  <si>
    <t>Amount O/S @ 30/06/2013</t>
  </si>
  <si>
    <t>Written off at 30/09/2013</t>
  </si>
  <si>
    <t>Contras at 30/09/2013</t>
  </si>
  <si>
    <t>Remaining liability at 30/09/2013</t>
  </si>
  <si>
    <t>Amount O/S @ 30/09/2013</t>
  </si>
  <si>
    <t>Written off at 31/12/2013</t>
  </si>
  <si>
    <t>Contras at 31/12/2013</t>
  </si>
  <si>
    <t>Remaining liability at 31/12/2013</t>
  </si>
  <si>
    <t>Amount O/S @ 31/12/2013</t>
  </si>
  <si>
    <t>Written off at 31/03/2014</t>
  </si>
  <si>
    <t>Contras at 31/03/2014</t>
  </si>
  <si>
    <t>Remaining liability at 31/03/2014</t>
  </si>
  <si>
    <t>Amount O/S @ 31/03/2014</t>
  </si>
  <si>
    <t>2014/15</t>
  </si>
  <si>
    <t>Written off at 30/09/2014</t>
  </si>
  <si>
    <t>Contras at 30/09/2014</t>
  </si>
  <si>
    <t>Remaining liability at 30/09/2014</t>
  </si>
  <si>
    <t>Amount O/S @ 30/09/2014</t>
  </si>
  <si>
    <t>Written off at 31/12/2014</t>
  </si>
  <si>
    <t>Contras at 31/12/2014</t>
  </si>
  <si>
    <t>Remaining liability at 31/12/2014</t>
  </si>
  <si>
    <t>Amount O/S @ 31/12/2014</t>
  </si>
  <si>
    <t>Written off at 31/03/2015</t>
  </si>
  <si>
    <t>Contras at 31/03/2015</t>
  </si>
  <si>
    <t>Remaining liability at 31/03/2015</t>
  </si>
  <si>
    <t>Amount O/S @ 31/03/2015</t>
  </si>
  <si>
    <t>2015/16</t>
  </si>
  <si>
    <t>Amount O/S @ 31/12/2015</t>
  </si>
  <si>
    <t>2016/17</t>
  </si>
  <si>
    <r>
      <rPr>
        <b/>
        <sz val="10"/>
        <rFont val="Arial"/>
        <family val="2"/>
      </rPr>
      <t>ENDING</t>
    </r>
    <r>
      <rPr>
        <sz val="10"/>
        <rFont val="Arial"/>
        <family val="2"/>
      </rPr>
      <t xml:space="preserve"> liability for the year</t>
    </r>
  </si>
  <si>
    <t>Written off at 30/06/2016</t>
  </si>
  <si>
    <t>Contras at 30/06/2016</t>
  </si>
  <si>
    <t>Remaining liability at 30/06/2016</t>
  </si>
  <si>
    <t>Amount O/S @ 30/06/2016</t>
  </si>
  <si>
    <t>Liability at end of financial year</t>
  </si>
  <si>
    <t>Written off at 31/12/2016</t>
  </si>
  <si>
    <t>Contras at 31/12/2016</t>
  </si>
  <si>
    <t>Remaining liability at 31/12/2016</t>
  </si>
  <si>
    <t>Amount O/S @ 31/12/2016</t>
  </si>
  <si>
    <t>2017/18</t>
  </si>
  <si>
    <t>Written off at 30/06/2017</t>
  </si>
  <si>
    <t>Contras at 30/06/2017</t>
  </si>
  <si>
    <t>Remaining liability at 30/06/2017</t>
  </si>
  <si>
    <t>Amount O/S @ 30/06/2017</t>
  </si>
  <si>
    <t>Written off at 30/09/2017</t>
  </si>
  <si>
    <t>Contras at 30/09/2017</t>
  </si>
  <si>
    <t>Remaining liability at 30/09/2017</t>
  </si>
  <si>
    <t>Amount O/S @ 30/09/2017</t>
  </si>
  <si>
    <t>Written off at 31/12/2017</t>
  </si>
  <si>
    <t>Contras at 31/12/2017</t>
  </si>
  <si>
    <t>Remaining liability at 31/12/2017</t>
  </si>
  <si>
    <t>Amount O/S @ 31/12/2017</t>
  </si>
  <si>
    <t>Written off at 31/03/2018</t>
  </si>
  <si>
    <t>Contras at 31/03/2018</t>
  </si>
  <si>
    <t>Remaining liability at 31/03/2018</t>
  </si>
  <si>
    <t>Amount O/S @ 31/03/2018</t>
  </si>
  <si>
    <t>Credits  @ 31/03/2018</t>
  </si>
  <si>
    <t>Year</t>
  </si>
  <si>
    <t>% collected against liability</t>
  </si>
  <si>
    <t>2018/19</t>
  </si>
  <si>
    <t>Written off at 30/06/2018</t>
  </si>
  <si>
    <t>Contras at 30/06/2018</t>
  </si>
  <si>
    <t>Remaining liability at 30/06/2018</t>
  </si>
  <si>
    <t>Amount O/S @ 30/06/2018</t>
  </si>
  <si>
    <t>Written off at 30/09/2018</t>
  </si>
  <si>
    <t>Contras at 30/09/2018</t>
  </si>
  <si>
    <t>Remaining liability at 30/09/2018</t>
  </si>
  <si>
    <t>Amount O/S @ 30/09/2018</t>
  </si>
  <si>
    <t>Written off at 31/12/2018</t>
  </si>
  <si>
    <t>Contras at 31/12/2018</t>
  </si>
  <si>
    <t>Remaining liability at 31/12/2018</t>
  </si>
  <si>
    <t>Amount O/S @ 31/12/2018</t>
  </si>
  <si>
    <t>Written off at 31/03/2019</t>
  </si>
  <si>
    <t>Contras at 31/03/2019</t>
  </si>
  <si>
    <t>Remaining liability at 31/03/2019</t>
  </si>
  <si>
    <t>Amount O/S @ 31/03/2019</t>
  </si>
  <si>
    <t>Credits @31/03/2019</t>
  </si>
  <si>
    <t>20019/20</t>
  </si>
  <si>
    <t>Written off at 30/06/2019</t>
  </si>
  <si>
    <t>Contras at 30/06/2019</t>
  </si>
  <si>
    <t>Remaining liability at 30/06/2019</t>
  </si>
  <si>
    <t>Amount O/S @ 30/06/2019</t>
  </si>
  <si>
    <t>Credits @30/06/2019</t>
  </si>
  <si>
    <t>2019/20</t>
  </si>
  <si>
    <t>Written off at 30/09/2019</t>
  </si>
  <si>
    <t>Contras at 30/09/2019</t>
  </si>
  <si>
    <t>Remaining liability at 30/09/2019</t>
  </si>
  <si>
    <t>Amount O/S @ 30/09/2019</t>
  </si>
  <si>
    <t>Credits @30/09/2019</t>
  </si>
  <si>
    <t>Written off at 31/12/2019</t>
  </si>
  <si>
    <t>Contras at 31/12/2019</t>
  </si>
  <si>
    <t>Remaining liability at 31/12/2019</t>
  </si>
  <si>
    <t>Amount O/S @ 31/12/2019</t>
  </si>
  <si>
    <t>Credits @31/12/2019</t>
  </si>
  <si>
    <t>Written off at 31/03/20</t>
  </si>
  <si>
    <t>Contras at 31/03/20</t>
  </si>
  <si>
    <t>Remaining liability at 31/03/20</t>
  </si>
  <si>
    <t>Amount O/S @ 31/03/20</t>
  </si>
  <si>
    <t>Credits @31/03/20</t>
  </si>
  <si>
    <t>20020/21</t>
  </si>
  <si>
    <t>Written off at end of quarter</t>
  </si>
  <si>
    <t>Contras at end of quarter</t>
  </si>
  <si>
    <t>Remaining liability at end of quarter</t>
  </si>
  <si>
    <t>Amount O/S @ end of quarter</t>
  </si>
  <si>
    <t>Credits @ end of quarter</t>
  </si>
  <si>
    <t>2020/21</t>
  </si>
  <si>
    <t>2021/22</t>
  </si>
  <si>
    <t>2022/23</t>
  </si>
  <si>
    <t>2023/24</t>
  </si>
  <si>
    <t>NEL Ctax Percentage Collection for Previous Years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</si>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</sst>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3494BA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/>
    <xf numFmtId="2" fontId="2" fillId="0" borderId="0" xfId="1" applyNumberFormat="1" applyFont="1"/>
    <xf numFmtId="2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2" fontId="1" fillId="0" borderId="0" xfId="1" applyNumberFormat="1"/>
    <xf numFmtId="43" fontId="1" fillId="0" borderId="0" xfId="2" applyFont="1"/>
    <xf numFmtId="4" fontId="1" fillId="0" borderId="0" xfId="1" applyNumberFormat="1" applyAlignment="1">
      <alignment horizontal="right"/>
    </xf>
    <xf numFmtId="43" fontId="1" fillId="0" borderId="0" xfId="1" applyNumberFormat="1"/>
    <xf numFmtId="43" fontId="1" fillId="0" borderId="0" xfId="2" applyFont="1" applyFill="1"/>
    <xf numFmtId="4" fontId="3" fillId="0" borderId="0" xfId="5" applyNumberFormat="1"/>
    <xf numFmtId="4" fontId="1" fillId="0" borderId="0" xfId="1" applyNumberFormat="1"/>
    <xf numFmtId="0" fontId="3" fillId="0" borderId="0" xfId="5"/>
    <xf numFmtId="2" fontId="2" fillId="0" borderId="0" xfId="5" applyNumberFormat="1" applyFont="1"/>
    <xf numFmtId="2" fontId="2" fillId="0" borderId="0" xfId="5" applyNumberFormat="1" applyFont="1" applyAlignment="1">
      <alignment horizontal="center"/>
    </xf>
    <xf numFmtId="0" fontId="2" fillId="0" borderId="0" xfId="5" applyFont="1"/>
    <xf numFmtId="0" fontId="2" fillId="0" borderId="0" xfId="5" applyFont="1" applyAlignment="1">
      <alignment horizontal="center"/>
    </xf>
    <xf numFmtId="2" fontId="3" fillId="0" borderId="0" xfId="5" applyNumberFormat="1"/>
    <xf numFmtId="4" fontId="3" fillId="0" borderId="0" xfId="5" applyNumberFormat="1" applyAlignment="1">
      <alignment horizontal="right"/>
    </xf>
    <xf numFmtId="4" fontId="0" fillId="0" borderId="0" xfId="0" applyNumberForma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2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1" fontId="1" fillId="0" borderId="0" xfId="1" applyNumberFormat="1"/>
    <xf numFmtId="0" fontId="8" fillId="0" borderId="0" xfId="13"/>
    <xf numFmtId="2" fontId="2" fillId="0" borderId="0" xfId="13" applyNumberFormat="1" applyFont="1"/>
    <xf numFmtId="2" fontId="2" fillId="0" borderId="0" xfId="13" applyNumberFormat="1" applyFont="1" applyAlignment="1">
      <alignment horizontal="center"/>
    </xf>
    <xf numFmtId="0" fontId="2" fillId="0" borderId="0" xfId="13" applyFont="1"/>
    <xf numFmtId="0" fontId="1" fillId="0" borderId="0" xfId="13" applyFont="1"/>
    <xf numFmtId="0" fontId="2" fillId="0" borderId="0" xfId="13" applyFont="1" applyAlignment="1">
      <alignment horizontal="center"/>
    </xf>
    <xf numFmtId="2" fontId="8" fillId="0" borderId="0" xfId="13" applyNumberFormat="1"/>
    <xf numFmtId="43" fontId="1" fillId="0" borderId="0" xfId="14" applyFont="1"/>
    <xf numFmtId="43" fontId="1" fillId="0" borderId="0" xfId="16" applyFont="1"/>
    <xf numFmtId="4" fontId="1" fillId="0" borderId="0" xfId="23" applyNumberFormat="1" applyAlignment="1">
      <alignment horizontal="right"/>
    </xf>
    <xf numFmtId="43" fontId="1" fillId="0" borderId="0" xfId="16" applyFont="1" applyFill="1"/>
    <xf numFmtId="43" fontId="0" fillId="0" borderId="0" xfId="15" applyFont="1"/>
    <xf numFmtId="43" fontId="0" fillId="0" borderId="0" xfId="15" applyFont="1" applyFill="1"/>
    <xf numFmtId="0" fontId="1" fillId="0" borderId="0" xfId="0" applyFont="1"/>
    <xf numFmtId="43" fontId="1" fillId="0" borderId="0" xfId="15" applyFont="1"/>
    <xf numFmtId="43" fontId="0" fillId="0" borderId="0" xfId="25" applyFont="1"/>
    <xf numFmtId="43" fontId="0" fillId="0" borderId="0" xfId="25" applyFont="1" applyFill="1"/>
    <xf numFmtId="43" fontId="1" fillId="0" borderId="0" xfId="25" applyFont="1"/>
    <xf numFmtId="0" fontId="9" fillId="0" borderId="0" xfId="0" applyFont="1"/>
    <xf numFmtId="43" fontId="10" fillId="0" borderId="0" xfId="16" applyFont="1"/>
    <xf numFmtId="4" fontId="10" fillId="0" borderId="0" xfId="23" applyNumberFormat="1" applyFont="1" applyAlignment="1">
      <alignment horizontal="right"/>
    </xf>
    <xf numFmtId="43" fontId="10" fillId="0" borderId="0" xfId="16" applyFont="1" applyFill="1"/>
    <xf numFmtId="43" fontId="10" fillId="0" borderId="0" xfId="25" applyFont="1"/>
    <xf numFmtId="4" fontId="11" fillId="0" borderId="0" xfId="0" applyNumberFormat="1" applyFont="1"/>
    <xf numFmtId="43" fontId="11" fillId="0" borderId="0" xfId="25" applyFont="1"/>
    <xf numFmtId="43" fontId="11" fillId="0" borderId="0" xfId="25" applyFont="1" applyFill="1"/>
    <xf numFmtId="0" fontId="11" fillId="0" borderId="0" xfId="0" applyFont="1"/>
    <xf numFmtId="4" fontId="12" fillId="0" borderId="0" xfId="0" applyNumberFormat="1" applyFont="1" applyAlignment="1">
      <alignment vertical="center"/>
    </xf>
    <xf numFmtId="3" fontId="11" fillId="0" borderId="0" xfId="0" applyNumberFormat="1" applyFont="1"/>
    <xf numFmtId="0" fontId="14" fillId="0" borderId="0" xfId="0" applyFont="1"/>
    <xf numFmtId="4" fontId="14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3" fontId="14" fillId="0" borderId="0" xfId="2" applyFont="1"/>
    <xf numFmtId="43" fontId="14" fillId="0" borderId="0" xfId="2" applyFont="1" applyFill="1"/>
    <xf numFmtId="3" fontId="1" fillId="0" borderId="0" xfId="0" applyNumberFormat="1" applyFont="1"/>
    <xf numFmtId="1" fontId="1" fillId="0" borderId="0" xfId="0" applyNumberFormat="1" applyFont="1"/>
    <xf numFmtId="4" fontId="14" fillId="0" borderId="0" xfId="0" applyNumberFormat="1" applyFont="1" applyAlignment="1">
      <alignment horizontal="right"/>
    </xf>
    <xf numFmtId="0" fontId="13" fillId="2" borderId="0" xfId="0" applyFont="1" applyFill="1" applyAlignment="1">
      <alignment vertical="center"/>
    </xf>
    <xf numFmtId="43" fontId="0" fillId="0" borderId="0" xfId="0" applyNumberFormat="1"/>
    <xf numFmtId="4" fontId="1" fillId="0" borderId="0" xfId="16" applyNumberFormat="1" applyFont="1" applyFill="1"/>
    <xf numFmtId="2" fontId="14" fillId="0" borderId="0" xfId="0" applyNumberFormat="1" applyFont="1"/>
    <xf numFmtId="3" fontId="14" fillId="0" borderId="0" xfId="0" applyNumberFormat="1" applyFont="1"/>
    <xf numFmtId="0" fontId="2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43" fontId="1" fillId="0" borderId="0" xfId="16" applyFont="1" applyFill="1" applyBorder="1"/>
    <xf numFmtId="4" fontId="1" fillId="0" borderId="0" xfId="0" applyNumberFormat="1" applyFont="1" applyAlignment="1">
      <alignment horizontal="right" vertical="center"/>
    </xf>
    <xf numFmtId="43" fontId="1" fillId="0" borderId="0" xfId="2" applyFont="1" applyAlignment="1">
      <alignment horizontal="right"/>
    </xf>
    <xf numFmtId="43" fontId="1" fillId="0" borderId="0" xfId="3" applyFont="1"/>
    <xf numFmtId="43" fontId="1" fillId="0" borderId="0" xfId="3" applyFont="1" applyFill="1"/>
    <xf numFmtId="43" fontId="1" fillId="0" borderId="0" xfId="14" applyFont="1" applyFill="1"/>
    <xf numFmtId="0" fontId="17" fillId="2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/>
    </xf>
  </cellXfs>
  <cellStyles count="26">
    <cellStyle name="Comma" xfId="25" builtinId="3"/>
    <cellStyle name="Comma 2" xfId="2" xr:uid="{00000000-0005-0000-0000-000001000000}"/>
    <cellStyle name="Comma 2 2" xfId="3" xr:uid="{00000000-0005-0000-0000-000002000000}"/>
    <cellStyle name="Comma 2 2 2" xfId="16" xr:uid="{00000000-0005-0000-0000-000003000000}"/>
    <cellStyle name="Comma 2 3" xfId="8" xr:uid="{00000000-0005-0000-0000-000004000000}"/>
    <cellStyle name="Comma 2 3 2" xfId="17" xr:uid="{00000000-0005-0000-0000-000005000000}"/>
    <cellStyle name="Comma 2 4" xfId="9" xr:uid="{00000000-0005-0000-0000-000006000000}"/>
    <cellStyle name="Comma 2 4 2" xfId="18" xr:uid="{00000000-0005-0000-0000-000007000000}"/>
    <cellStyle name="Comma 2 5" xfId="15" xr:uid="{00000000-0005-0000-0000-000008000000}"/>
    <cellStyle name="Comma 3" xfId="4" xr:uid="{00000000-0005-0000-0000-000009000000}"/>
    <cellStyle name="Comma 3 2" xfId="10" xr:uid="{00000000-0005-0000-0000-00000A000000}"/>
    <cellStyle name="Comma 3 2 2" xfId="20" xr:uid="{00000000-0005-0000-0000-00000B000000}"/>
    <cellStyle name="Comma 3 3" xfId="19" xr:uid="{00000000-0005-0000-0000-00000C000000}"/>
    <cellStyle name="Comma 4" xfId="11" xr:uid="{00000000-0005-0000-0000-00000D000000}"/>
    <cellStyle name="Comma 4 2" xfId="21" xr:uid="{00000000-0005-0000-0000-00000E000000}"/>
    <cellStyle name="Comma 5" xfId="12" xr:uid="{00000000-0005-0000-0000-00000F000000}"/>
    <cellStyle name="Comma 5 2" xfId="22" xr:uid="{00000000-0005-0000-0000-000010000000}"/>
    <cellStyle name="Comma 6" xfId="14" xr:uid="{00000000-0005-0000-0000-000011000000}"/>
    <cellStyle name="Normal" xfId="0" builtinId="0"/>
    <cellStyle name="Normal 2" xfId="1" xr:uid="{00000000-0005-0000-0000-000013000000}"/>
    <cellStyle name="Normal 2 2" xfId="5" xr:uid="{00000000-0005-0000-0000-000014000000}"/>
    <cellStyle name="Normal 2 2 2" xfId="23" xr:uid="{00000000-0005-0000-0000-000015000000}"/>
    <cellStyle name="Normal 2 3" xfId="7" xr:uid="{00000000-0005-0000-0000-000016000000}"/>
    <cellStyle name="Normal 2 3 2" xfId="24" xr:uid="{00000000-0005-0000-0000-000017000000}"/>
    <cellStyle name="Normal 3" xfId="6" xr:uid="{00000000-0005-0000-0000-000018000000}"/>
    <cellStyle name="Normal 4" xfId="13" xr:uid="{00000000-0005-0000-0000-000019000000}"/>
  </cellStyles>
  <dxfs count="0"/>
  <tableStyles count="0" defaultTableStyle="TableStyleMedium2" defaultPivotStyle="PivotStyleLight16"/>
  <colors>
    <mruColors>
      <color rgb="FF3494BA"/>
      <color rgb="FFD4EAF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23946579760019143"/>
          <c:y val="3.4375044335674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78465007252425"/>
          <c:y val="0.22500000000000001"/>
          <c:w val="0.76634109212413848"/>
          <c:h val="0.52812499999999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Q1'!$A$13:$A$23</c:f>
              <c:strCache>
                <c:ptCount val="1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</c:strCache>
            </c:strRef>
          </c:cat>
          <c:val>
            <c:numRef>
              <c:f>'2014 Q1'!$B$13:$B$23</c:f>
              <c:numCache>
                <c:formatCode>0.00</c:formatCode>
                <c:ptCount val="11"/>
                <c:pt idx="0">
                  <c:v>99.249296291720583</c:v>
                </c:pt>
                <c:pt idx="1">
                  <c:v>99.185896084969855</c:v>
                </c:pt>
                <c:pt idx="2">
                  <c:v>99.141197340412219</c:v>
                </c:pt>
                <c:pt idx="3">
                  <c:v>99.020180941291258</c:v>
                </c:pt>
                <c:pt idx="4">
                  <c:v>98.978437608950344</c:v>
                </c:pt>
                <c:pt idx="5">
                  <c:v>99.01561630302605</c:v>
                </c:pt>
                <c:pt idx="6">
                  <c:v>98.957052776800509</c:v>
                </c:pt>
                <c:pt idx="7">
                  <c:v>98.633373441460847</c:v>
                </c:pt>
                <c:pt idx="8">
                  <c:v>98.333512439522892</c:v>
                </c:pt>
                <c:pt idx="9">
                  <c:v>97.194136048982415</c:v>
                </c:pt>
                <c:pt idx="10">
                  <c:v>57.362092020451307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E-405E-BE2D-0971AB98E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81856"/>
        <c:axId val="119483776"/>
      </c:barChart>
      <c:catAx>
        <c:axId val="11948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45842095824983"/>
              <c:y val="0.86250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8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2.6143797242735963E-2"/>
              <c:y val="0.178125000000000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8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 Q4'!$A$14:$A$28</c:f>
              <c:strCache>
                <c:ptCount val="1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</c:strCache>
            </c:strRef>
          </c:cat>
          <c:val>
            <c:numRef>
              <c:f>'2018 Q4'!$B$14:$B$28</c:f>
              <c:numCache>
                <c:formatCode>0.00</c:formatCode>
                <c:ptCount val="15"/>
                <c:pt idx="0">
                  <c:v>99.314346953916896</c:v>
                </c:pt>
                <c:pt idx="1">
                  <c:v>99.263361817839339</c:v>
                </c:pt>
                <c:pt idx="2">
                  <c:v>99.254674090671529</c:v>
                </c:pt>
                <c:pt idx="3">
                  <c:v>99.196564667693281</c:v>
                </c:pt>
                <c:pt idx="4">
                  <c:v>99.173612953798795</c:v>
                </c:pt>
                <c:pt idx="5">
                  <c:v>99.238854896070066</c:v>
                </c:pt>
                <c:pt idx="6">
                  <c:v>99.231748793444268</c:v>
                </c:pt>
                <c:pt idx="7">
                  <c:v>99.089701032336293</c:v>
                </c:pt>
                <c:pt idx="8">
                  <c:v>99.001558774027444</c:v>
                </c:pt>
                <c:pt idx="9">
                  <c:v>98.662544602211383</c:v>
                </c:pt>
                <c:pt idx="10">
                  <c:v>98.391578548704075</c:v>
                </c:pt>
                <c:pt idx="11">
                  <c:v>97.968743115978214</c:v>
                </c:pt>
                <c:pt idx="12">
                  <c:v>97.234477139839981</c:v>
                </c:pt>
                <c:pt idx="13">
                  <c:v>96.409375939940318</c:v>
                </c:pt>
                <c:pt idx="14">
                  <c:v>93.491111224856411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D-481D-B478-16BE93BE5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Q1'!$A$14:$A$29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Q1'!$B$14:$B$29</c:f>
              <c:numCache>
                <c:formatCode>0.00</c:formatCode>
                <c:ptCount val="16"/>
                <c:pt idx="0">
                  <c:v>99.271800350838518</c:v>
                </c:pt>
                <c:pt idx="1">
                  <c:v>99.216041321648589</c:v>
                </c:pt>
                <c:pt idx="2">
                  <c:v>99.20180004002674</c:v>
                </c:pt>
                <c:pt idx="3">
                  <c:v>99.138657767470406</c:v>
                </c:pt>
                <c:pt idx="4">
                  <c:v>99.113717936143829</c:v>
                </c:pt>
                <c:pt idx="5">
                  <c:v>99.172757071872255</c:v>
                </c:pt>
                <c:pt idx="6">
                  <c:v>99.241159571985676</c:v>
                </c:pt>
                <c:pt idx="7">
                  <c:v>99.103960338023015</c:v>
                </c:pt>
                <c:pt idx="8">
                  <c:v>99.01777015875264</c:v>
                </c:pt>
                <c:pt idx="9">
                  <c:v>98.68494542161578</c:v>
                </c:pt>
                <c:pt idx="10">
                  <c:v>98.431255006041496</c:v>
                </c:pt>
                <c:pt idx="11">
                  <c:v>98.022177808924866</c:v>
                </c:pt>
                <c:pt idx="12">
                  <c:v>97.327049617506361</c:v>
                </c:pt>
                <c:pt idx="13">
                  <c:v>96.723556727120624</c:v>
                </c:pt>
                <c:pt idx="14">
                  <c:v>94.326761750315114</c:v>
                </c:pt>
                <c:pt idx="15">
                  <c:v>28.515080873554233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2-44E3-9145-AD75E607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Q2'!$A$14:$A$29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Q2'!$B$14:$B$29</c:f>
              <c:numCache>
                <c:formatCode>0.00</c:formatCode>
                <c:ptCount val="16"/>
                <c:pt idx="0">
                  <c:v>99.317374605600477</c:v>
                </c:pt>
                <c:pt idx="1">
                  <c:v>99.268165631818732</c:v>
                </c:pt>
                <c:pt idx="2">
                  <c:v>99.257190751223504</c:v>
                </c:pt>
                <c:pt idx="3">
                  <c:v>99.204690350352195</c:v>
                </c:pt>
                <c:pt idx="4">
                  <c:v>99.182447639523502</c:v>
                </c:pt>
                <c:pt idx="5">
                  <c:v>99.252337845102446</c:v>
                </c:pt>
                <c:pt idx="6">
                  <c:v>99.247502562026895</c:v>
                </c:pt>
                <c:pt idx="7">
                  <c:v>99.110174316893989</c:v>
                </c:pt>
                <c:pt idx="8">
                  <c:v>99.03266938034217</c:v>
                </c:pt>
                <c:pt idx="9">
                  <c:v>98.713290887605268</c:v>
                </c:pt>
                <c:pt idx="10">
                  <c:v>98.465137681905617</c:v>
                </c:pt>
                <c:pt idx="11">
                  <c:v>98.088911472077072</c:v>
                </c:pt>
                <c:pt idx="12">
                  <c:v>97.43064677245799</c:v>
                </c:pt>
                <c:pt idx="13">
                  <c:v>96.907508365607114</c:v>
                </c:pt>
                <c:pt idx="14">
                  <c:v>94.975994276162353</c:v>
                </c:pt>
                <c:pt idx="15">
                  <c:v>55.038641091589383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0-4617-B8DA-34071C3F6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Q3'!$A$14:$A$29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Q3'!$B$14:$B$29</c:f>
              <c:numCache>
                <c:formatCode>0.00</c:formatCode>
                <c:ptCount val="16"/>
                <c:pt idx="0">
                  <c:v>99.317374605600477</c:v>
                </c:pt>
                <c:pt idx="1">
                  <c:v>99.268165631818732</c:v>
                </c:pt>
                <c:pt idx="2">
                  <c:v>99.257190751223504</c:v>
                </c:pt>
                <c:pt idx="3">
                  <c:v>99.204690350352195</c:v>
                </c:pt>
                <c:pt idx="4">
                  <c:v>99.182447639523502</c:v>
                </c:pt>
                <c:pt idx="5">
                  <c:v>99.252337845102446</c:v>
                </c:pt>
                <c:pt idx="6">
                  <c:v>99.247502562026895</c:v>
                </c:pt>
                <c:pt idx="7">
                  <c:v>99.110174316893989</c:v>
                </c:pt>
                <c:pt idx="8">
                  <c:v>99.03266938034217</c:v>
                </c:pt>
                <c:pt idx="9">
                  <c:v>98.713524894504403</c:v>
                </c:pt>
                <c:pt idx="10">
                  <c:v>98.465322145577133</c:v>
                </c:pt>
                <c:pt idx="11">
                  <c:v>98.088911472077072</c:v>
                </c:pt>
                <c:pt idx="12">
                  <c:v>97.33901360185537</c:v>
                </c:pt>
                <c:pt idx="13">
                  <c:v>96.86260488297836</c:v>
                </c:pt>
                <c:pt idx="14">
                  <c:v>95.089249145156643</c:v>
                </c:pt>
                <c:pt idx="15">
                  <c:v>81.358909163011475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E-4FA8-9A06-FC905AF4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Q4'!$A$14:$A$29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Q4'!$B$14:$B$29</c:f>
              <c:numCache>
                <c:formatCode>0.00</c:formatCode>
                <c:ptCount val="16"/>
                <c:pt idx="0">
                  <c:v>99.364620383993511</c:v>
                </c:pt>
                <c:pt idx="1">
                  <c:v>99.330507418170725</c:v>
                </c:pt>
                <c:pt idx="2">
                  <c:v>99.344249963597449</c:v>
                </c:pt>
                <c:pt idx="3">
                  <c:v>99.337556497474139</c:v>
                </c:pt>
                <c:pt idx="4">
                  <c:v>99.186864014071404</c:v>
                </c:pt>
                <c:pt idx="5">
                  <c:v>99.25703285783392</c:v>
                </c:pt>
                <c:pt idx="6">
                  <c:v>99.263161039394248</c:v>
                </c:pt>
                <c:pt idx="7">
                  <c:v>99.122606145254395</c:v>
                </c:pt>
                <c:pt idx="8">
                  <c:v>99.055790920957108</c:v>
                </c:pt>
                <c:pt idx="9">
                  <c:v>98.758659823483185</c:v>
                </c:pt>
                <c:pt idx="10">
                  <c:v>98.527675620680242</c:v>
                </c:pt>
                <c:pt idx="11">
                  <c:v>98.178943240326291</c:v>
                </c:pt>
                <c:pt idx="12">
                  <c:v>97.4168247094306</c:v>
                </c:pt>
                <c:pt idx="13">
                  <c:v>96.993686075877051</c:v>
                </c:pt>
                <c:pt idx="14">
                  <c:v>95.623439674156458</c:v>
                </c:pt>
                <c:pt idx="15">
                  <c:v>93.242322874429178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D-435E-BB65-B6F4D2159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Q1'!$A$14:$A$30</c:f>
              <c:strCache>
                <c:ptCount val="17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</c:strCache>
            </c:strRef>
          </c:cat>
          <c:val>
            <c:numRef>
              <c:f>'2020 Q1'!$B$14:$B$30</c:f>
              <c:numCache>
                <c:formatCode>0.00</c:formatCode>
                <c:ptCount val="17"/>
                <c:pt idx="0">
                  <c:v>99.318970713532906</c:v>
                </c:pt>
                <c:pt idx="1">
                  <c:v>99.276430430569079</c:v>
                </c:pt>
                <c:pt idx="2">
                  <c:v>99.266402855275942</c:v>
                </c:pt>
                <c:pt idx="3">
                  <c:v>99.214700522754271</c:v>
                </c:pt>
                <c:pt idx="4">
                  <c:v>99.195303842687579</c:v>
                </c:pt>
                <c:pt idx="5">
                  <c:v>99.257661962118434</c:v>
                </c:pt>
                <c:pt idx="6">
                  <c:v>99.268023675912588</c:v>
                </c:pt>
                <c:pt idx="7">
                  <c:v>99.129053610388098</c:v>
                </c:pt>
                <c:pt idx="8">
                  <c:v>99.066386152043009</c:v>
                </c:pt>
                <c:pt idx="9">
                  <c:v>98.77079364674141</c:v>
                </c:pt>
                <c:pt idx="10">
                  <c:v>98.546540849657944</c:v>
                </c:pt>
                <c:pt idx="11">
                  <c:v>98.205850320089951</c:v>
                </c:pt>
                <c:pt idx="12">
                  <c:v>97.460449520673905</c:v>
                </c:pt>
                <c:pt idx="13">
                  <c:v>97.063932718762914</c:v>
                </c:pt>
                <c:pt idx="14">
                  <c:v>95.807484975148498</c:v>
                </c:pt>
                <c:pt idx="15">
                  <c:v>93.80833809622824</c:v>
                </c:pt>
                <c:pt idx="16">
                  <c:v>28.304923287172119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D-48FA-ADAA-42193929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Q2'!$A$14:$A$24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Q2'!$A$14:$A$24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F-4B8A-BC87-168D1C3AD108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'2020 Q2'!$A$14:$A$24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Q2'!$B$14:$B$24</c:f>
              <c:numCache>
                <c:formatCode>0.00</c:formatCode>
                <c:ptCount val="11"/>
                <c:pt idx="0">
                  <c:v>99.275217360786428</c:v>
                </c:pt>
                <c:pt idx="1">
                  <c:v>99.136654590202724</c:v>
                </c:pt>
                <c:pt idx="2">
                  <c:v>99.075874770568689</c:v>
                </c:pt>
                <c:pt idx="3">
                  <c:v>98.786064050551673</c:v>
                </c:pt>
                <c:pt idx="4">
                  <c:v>98.574152772550931</c:v>
                </c:pt>
                <c:pt idx="5">
                  <c:v>98.240420992434622</c:v>
                </c:pt>
                <c:pt idx="6">
                  <c:v>97.528492887128863</c:v>
                </c:pt>
                <c:pt idx="7">
                  <c:v>97.158922461402753</c:v>
                </c:pt>
                <c:pt idx="8">
                  <c:v>95.968057703389036</c:v>
                </c:pt>
                <c:pt idx="9">
                  <c:v>94.239942226841251</c:v>
                </c:pt>
                <c:pt idx="10">
                  <c:v>54.375155464491144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F-4B8A-BC87-168D1C3A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Q3'!$A$14:$A$24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Q3'!$A$14:$A$24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8-4160-A54F-352B849428C8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'2020 Q3'!$A$14:$A$24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Q3'!$B$14:$B$24</c:f>
              <c:numCache>
                <c:formatCode>0.00</c:formatCode>
                <c:ptCount val="11"/>
                <c:pt idx="0">
                  <c:v>99.287827277083963</c:v>
                </c:pt>
                <c:pt idx="1">
                  <c:v>99.190281498978408</c:v>
                </c:pt>
                <c:pt idx="2">
                  <c:v>99.090014874120229</c:v>
                </c:pt>
                <c:pt idx="3">
                  <c:v>98.806210863222717</c:v>
                </c:pt>
                <c:pt idx="4">
                  <c:v>98.600800810522941</c:v>
                </c:pt>
                <c:pt idx="5">
                  <c:v>98.286104900046638</c:v>
                </c:pt>
                <c:pt idx="6">
                  <c:v>97.600527590931378</c:v>
                </c:pt>
                <c:pt idx="7">
                  <c:v>97.25628252172821</c:v>
                </c:pt>
                <c:pt idx="8">
                  <c:v>96.152135743054487</c:v>
                </c:pt>
                <c:pt idx="9">
                  <c:v>94.761850214570771</c:v>
                </c:pt>
                <c:pt idx="10">
                  <c:v>80.191168610036485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8-4160-A54F-352B84942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Q4'!$A$14:$A$24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Q4'!$A$14:$A$24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1-439C-BEFB-7A291AA1356B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'2020 Q4'!$A$14:$A$24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Q4'!$B$14:$B$24</c:f>
              <c:numCache>
                <c:formatCode>0.00</c:formatCode>
                <c:ptCount val="11"/>
                <c:pt idx="0">
                  <c:v>99.293330516595262</c:v>
                </c:pt>
                <c:pt idx="1">
                  <c:v>99.158920885988536</c:v>
                </c:pt>
                <c:pt idx="2">
                  <c:v>99.10422213638158</c:v>
                </c:pt>
                <c:pt idx="3">
                  <c:v>98.823854363421333</c:v>
                </c:pt>
                <c:pt idx="4">
                  <c:v>98.626838696956682</c:v>
                </c:pt>
                <c:pt idx="5">
                  <c:v>98.326256078981018</c:v>
                </c:pt>
                <c:pt idx="6">
                  <c:v>97.654756295473874</c:v>
                </c:pt>
                <c:pt idx="7">
                  <c:v>97.330051338632799</c:v>
                </c:pt>
                <c:pt idx="8">
                  <c:v>96.30664318972326</c:v>
                </c:pt>
                <c:pt idx="9">
                  <c:v>95.280729341814947</c:v>
                </c:pt>
                <c:pt idx="10">
                  <c:v>92.482626960013221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1-439C-BEFB-7A291AA13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Q1'!$A$14:$A$24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Q1'!$A$14:$A$24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9-4B84-B2BA-9157C854217A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Q1'!$A$14:$A$24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Q1'!$B$14:$B$24</c:f>
              <c:numCache>
                <c:formatCode>0.00</c:formatCode>
                <c:ptCount val="11"/>
                <c:pt idx="0">
                  <c:v>99.16963980732956</c:v>
                </c:pt>
                <c:pt idx="1">
                  <c:v>99.123009546040009</c:v>
                </c:pt>
                <c:pt idx="2">
                  <c:v>98.849850175604047</c:v>
                </c:pt>
                <c:pt idx="3">
                  <c:v>98.655739311808475</c:v>
                </c:pt>
                <c:pt idx="4">
                  <c:v>98.374010466029944</c:v>
                </c:pt>
                <c:pt idx="5">
                  <c:v>97.875876667191591</c:v>
                </c:pt>
                <c:pt idx="6">
                  <c:v>97.561596169611747</c:v>
                </c:pt>
                <c:pt idx="7">
                  <c:v>96.722150099078647</c:v>
                </c:pt>
                <c:pt idx="8">
                  <c:v>95.650456423167569</c:v>
                </c:pt>
                <c:pt idx="9">
                  <c:v>93.513351584300878</c:v>
                </c:pt>
                <c:pt idx="10">
                  <c:v>28.399107557249447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9-4B84-B2BA-9157C854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25490237633339313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78465007252425"/>
          <c:y val="0.22500000000000001"/>
          <c:w val="0.76634109212413848"/>
          <c:h val="0.52812499999999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Q2'!$A$13:$A$23</c:f>
              <c:strCache>
                <c:ptCount val="1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</c:strCache>
            </c:strRef>
          </c:cat>
          <c:val>
            <c:numRef>
              <c:f>'2014 Q2'!$B$13:$B$23</c:f>
              <c:numCache>
                <c:formatCode>0.00</c:formatCode>
                <c:ptCount val="11"/>
                <c:pt idx="0">
                  <c:v>99.249296291720583</c:v>
                </c:pt>
                <c:pt idx="1">
                  <c:v>99.185896084969855</c:v>
                </c:pt>
                <c:pt idx="2">
                  <c:v>99.141197340412219</c:v>
                </c:pt>
                <c:pt idx="3">
                  <c:v>99.020180941291258</c:v>
                </c:pt>
                <c:pt idx="4">
                  <c:v>98.978437608950344</c:v>
                </c:pt>
                <c:pt idx="5">
                  <c:v>99.01561630302605</c:v>
                </c:pt>
                <c:pt idx="6">
                  <c:v>98.957052776800509</c:v>
                </c:pt>
                <c:pt idx="7">
                  <c:v>98.633373441460847</c:v>
                </c:pt>
                <c:pt idx="8">
                  <c:v>98.333512439522892</c:v>
                </c:pt>
                <c:pt idx="9">
                  <c:v>97.194136048982415</c:v>
                </c:pt>
                <c:pt idx="10">
                  <c:v>57.362092020451307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E-47A1-82B3-B1915D496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05120"/>
        <c:axId val="111100672"/>
      </c:barChart>
      <c:catAx>
        <c:axId val="12520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45842095824983"/>
              <c:y val="0.86250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0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2.6143797242735963E-2"/>
              <c:y val="0.178125000000000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205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Q2'!$A$14:$A$24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Q2'!$A$14:$A$24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9-42A5-9DF4-F5B0633D6475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Q2'!$A$14:$A$24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Q2'!$B$14:$B$24</c:f>
              <c:numCache>
                <c:formatCode>0.00</c:formatCode>
                <c:ptCount val="11"/>
                <c:pt idx="0">
                  <c:v>99.176956666154268</c:v>
                </c:pt>
                <c:pt idx="1">
                  <c:v>99.136566986405867</c:v>
                </c:pt>
                <c:pt idx="2">
                  <c:v>98.863828506089618</c:v>
                </c:pt>
                <c:pt idx="3">
                  <c:v>98.676403081659885</c:v>
                </c:pt>
                <c:pt idx="4">
                  <c:v>98.411158017217815</c:v>
                </c:pt>
                <c:pt idx="5">
                  <c:v>97.927914093330699</c:v>
                </c:pt>
                <c:pt idx="6">
                  <c:v>97.640544370327461</c:v>
                </c:pt>
                <c:pt idx="7">
                  <c:v>96.832788131040843</c:v>
                </c:pt>
                <c:pt idx="8">
                  <c:v>95.901567492235344</c:v>
                </c:pt>
                <c:pt idx="9">
                  <c:v>94.187031229335588</c:v>
                </c:pt>
                <c:pt idx="10">
                  <c:v>54.477922521080302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9-42A5-9DF4-F5B0633D6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Q3'!$A$14:$A$24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Q3'!$A$14:$A$24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5-4A80-9700-59705DF2574B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Q3'!$A$14:$A$24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Q3'!$B$14:$B$24</c:f>
              <c:numCache>
                <c:formatCode>0.00</c:formatCode>
                <c:ptCount val="11"/>
                <c:pt idx="0">
                  <c:v>99.182162894317415</c:v>
                </c:pt>
                <c:pt idx="1">
                  <c:v>99.144604771335665</c:v>
                </c:pt>
                <c:pt idx="2">
                  <c:v>98.88090903244003</c:v>
                </c:pt>
                <c:pt idx="3">
                  <c:v>98.700350256680238</c:v>
                </c:pt>
                <c:pt idx="4">
                  <c:v>98.44002097137809</c:v>
                </c:pt>
                <c:pt idx="5">
                  <c:v>97.969818782837194</c:v>
                </c:pt>
                <c:pt idx="6">
                  <c:v>97.699434050061896</c:v>
                </c:pt>
                <c:pt idx="7">
                  <c:v>96.939463172954987</c:v>
                </c:pt>
                <c:pt idx="8">
                  <c:v>96.113416784866757</c:v>
                </c:pt>
                <c:pt idx="9">
                  <c:v>94.770850177927997</c:v>
                </c:pt>
                <c:pt idx="10">
                  <c:v>80.403978054870052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5-4A80-9700-59705DF2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Q4'!$A$14:$A$24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Q4'!$A$14:$A$24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F90-8A34-A287B8885B02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Q4'!$A$14:$A$24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Q4'!$B$14:$B$24</c:f>
              <c:numCache>
                <c:formatCode>0.00</c:formatCode>
                <c:ptCount val="11"/>
                <c:pt idx="0">
                  <c:v>99.201922313671957</c:v>
                </c:pt>
                <c:pt idx="1">
                  <c:v>99.174263586385564</c:v>
                </c:pt>
                <c:pt idx="2">
                  <c:v>98.93464564616859</c:v>
                </c:pt>
                <c:pt idx="3">
                  <c:v>98.719277707013035</c:v>
                </c:pt>
                <c:pt idx="4">
                  <c:v>98.471685987798509</c:v>
                </c:pt>
                <c:pt idx="5">
                  <c:v>98.007702671296087</c:v>
                </c:pt>
                <c:pt idx="6">
                  <c:v>97.751866433296016</c:v>
                </c:pt>
                <c:pt idx="7">
                  <c:v>97.033001179126188</c:v>
                </c:pt>
                <c:pt idx="8">
                  <c:v>96.297106535168609</c:v>
                </c:pt>
                <c:pt idx="9">
                  <c:v>95.284463501789233</c:v>
                </c:pt>
                <c:pt idx="10">
                  <c:v>92.424130339238573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F90-8A34-A287B8885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Q1'!$A$14:$A$25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6-4F24-AD8A-4F7D8ACDC77C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Q1'!$B$14:$B$25</c:f>
              <c:numCache>
                <c:formatCode>0.00</c:formatCode>
                <c:ptCount val="12"/>
                <c:pt idx="0">
                  <c:v>99.189472434154453</c:v>
                </c:pt>
                <c:pt idx="1">
                  <c:v>99.159301663599734</c:v>
                </c:pt>
                <c:pt idx="2">
                  <c:v>98.912821138921885</c:v>
                </c:pt>
                <c:pt idx="3">
                  <c:v>98.734275446722748</c:v>
                </c:pt>
                <c:pt idx="4">
                  <c:v>98.486623407413504</c:v>
                </c:pt>
                <c:pt idx="5">
                  <c:v>98.008750890913134</c:v>
                </c:pt>
                <c:pt idx="6">
                  <c:v>97.752172214496468</c:v>
                </c:pt>
                <c:pt idx="7">
                  <c:v>97.097390731819814</c:v>
                </c:pt>
                <c:pt idx="8">
                  <c:v>96.403981458241844</c:v>
                </c:pt>
                <c:pt idx="9">
                  <c:v>95.534848393644992</c:v>
                </c:pt>
                <c:pt idx="10">
                  <c:v>93.29038980669965</c:v>
                </c:pt>
                <c:pt idx="11">
                  <c:v>27.946822105550122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6-4F24-AD8A-4F7D8ACDC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Q2'!$A$14:$A$25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5-4FD1-977A-251F64858DF8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Q2'!$B$14:$B$25</c:f>
              <c:numCache>
                <c:formatCode>0.00</c:formatCode>
                <c:ptCount val="12"/>
                <c:pt idx="0">
                  <c:v>99.193778690740615</c:v>
                </c:pt>
                <c:pt idx="1">
                  <c:v>99.161684274234588</c:v>
                </c:pt>
                <c:pt idx="2">
                  <c:v>98.923453229398064</c:v>
                </c:pt>
                <c:pt idx="3">
                  <c:v>98.74716708832355</c:v>
                </c:pt>
                <c:pt idx="4">
                  <c:v>98.548641398389321</c:v>
                </c:pt>
                <c:pt idx="5">
                  <c:v>98.057579900662091</c:v>
                </c:pt>
                <c:pt idx="6">
                  <c:v>97.826726628299639</c:v>
                </c:pt>
                <c:pt idx="7">
                  <c:v>97.15449143291778</c:v>
                </c:pt>
                <c:pt idx="8">
                  <c:v>96.510945308941757</c:v>
                </c:pt>
                <c:pt idx="9">
                  <c:v>95.787488903150717</c:v>
                </c:pt>
                <c:pt idx="10">
                  <c:v>93.939414375778668</c:v>
                </c:pt>
                <c:pt idx="11">
                  <c:v>54.464809440521911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5-4FD1-977A-251F64858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Q3'!$A$14:$A$25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4-47DC-A2F4-C4F033204C1D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Q3'!$B$14:$B$25</c:f>
              <c:numCache>
                <c:formatCode>0.00</c:formatCode>
                <c:ptCount val="12"/>
                <c:pt idx="0">
                  <c:v>99.1956241312554</c:v>
                </c:pt>
                <c:pt idx="1">
                  <c:v>99.167510714557508</c:v>
                </c:pt>
                <c:pt idx="2">
                  <c:v>98.929687716107367</c:v>
                </c:pt>
                <c:pt idx="3">
                  <c:v>98.759027933757793</c:v>
                </c:pt>
                <c:pt idx="4">
                  <c:v>98.56940787814689</c:v>
                </c:pt>
                <c:pt idx="5">
                  <c:v>98.087034929717802</c:v>
                </c:pt>
                <c:pt idx="6">
                  <c:v>97.86575167670874</c:v>
                </c:pt>
                <c:pt idx="7">
                  <c:v>97.200252354069747</c:v>
                </c:pt>
                <c:pt idx="8">
                  <c:v>96.611957210662254</c:v>
                </c:pt>
                <c:pt idx="9">
                  <c:v>95.960848357563421</c:v>
                </c:pt>
                <c:pt idx="10">
                  <c:v>94.44990792947516</c:v>
                </c:pt>
                <c:pt idx="11">
                  <c:v>79.960688038795098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4-47DC-A2F4-C4F033204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Q4'!$A$14:$A$25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4-4620-809F-CD61A2C5354F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Q4'!$B$14:$B$25</c:f>
              <c:numCache>
                <c:formatCode>0.00</c:formatCode>
                <c:ptCount val="12"/>
                <c:pt idx="0">
                  <c:v>99.202484749724064</c:v>
                </c:pt>
                <c:pt idx="1">
                  <c:v>99.179566251455569</c:v>
                </c:pt>
                <c:pt idx="2">
                  <c:v>98.942086060161145</c:v>
                </c:pt>
                <c:pt idx="3">
                  <c:v>98.777375829269303</c:v>
                </c:pt>
                <c:pt idx="4">
                  <c:v>98.590093375505035</c:v>
                </c:pt>
                <c:pt idx="5">
                  <c:v>98.114195193265758</c:v>
                </c:pt>
                <c:pt idx="6">
                  <c:v>97.896625581524347</c:v>
                </c:pt>
                <c:pt idx="7">
                  <c:v>97.254536005938292</c:v>
                </c:pt>
                <c:pt idx="8">
                  <c:v>96.698640699815115</c:v>
                </c:pt>
                <c:pt idx="9">
                  <c:v>96.130198057986647</c:v>
                </c:pt>
                <c:pt idx="10">
                  <c:v>94.960553932747018</c:v>
                </c:pt>
                <c:pt idx="11">
                  <c:v>92.169426815638062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4-4620-809F-CD61A2C53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Q1'!$B$15:$B$27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Q1'!$C$15:$C$27</c:f>
              <c:numCache>
                <c:formatCode>0.00</c:formatCode>
                <c:ptCount val="13"/>
                <c:pt idx="0">
                  <c:v>99.202484749724064</c:v>
                </c:pt>
                <c:pt idx="1">
                  <c:v>99.179566251455569</c:v>
                </c:pt>
                <c:pt idx="2">
                  <c:v>98.942086060161145</c:v>
                </c:pt>
                <c:pt idx="3">
                  <c:v>98.777375829269303</c:v>
                </c:pt>
                <c:pt idx="4">
                  <c:v>98.590093375505035</c:v>
                </c:pt>
                <c:pt idx="5">
                  <c:v>98.114195193265758</c:v>
                </c:pt>
                <c:pt idx="6">
                  <c:v>97.896625581524347</c:v>
                </c:pt>
                <c:pt idx="7">
                  <c:v>97.313518290727856</c:v>
                </c:pt>
                <c:pt idx="8">
                  <c:v>96.773102866439956</c:v>
                </c:pt>
                <c:pt idx="9">
                  <c:v>96.236798453547166</c:v>
                </c:pt>
                <c:pt idx="10">
                  <c:v>95.21546225860024</c:v>
                </c:pt>
                <c:pt idx="11">
                  <c:v>93.131242154343894</c:v>
                </c:pt>
                <c:pt idx="12">
                  <c:v>28.120239942833525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6-41BA-925B-17E0C2A8B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Q2'!$B$15:$B$27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Q2'!$C$15:$C$27</c:f>
              <c:numCache>
                <c:formatCode>0.00</c:formatCode>
                <c:ptCount val="13"/>
                <c:pt idx="0">
                  <c:v>99.211849851878</c:v>
                </c:pt>
                <c:pt idx="1">
                  <c:v>99.196099761182538</c:v>
                </c:pt>
                <c:pt idx="2">
                  <c:v>98.962354978687813</c:v>
                </c:pt>
                <c:pt idx="3">
                  <c:v>98.807005336619142</c:v>
                </c:pt>
                <c:pt idx="4">
                  <c:v>98.634549104264607</c:v>
                </c:pt>
                <c:pt idx="5">
                  <c:v>98.180652143535596</c:v>
                </c:pt>
                <c:pt idx="6">
                  <c:v>97.982464444510725</c:v>
                </c:pt>
                <c:pt idx="7">
                  <c:v>97.362485662066788</c:v>
                </c:pt>
                <c:pt idx="8">
                  <c:v>96.838694073954628</c:v>
                </c:pt>
                <c:pt idx="9">
                  <c:v>96.343455570911445</c:v>
                </c:pt>
                <c:pt idx="10">
                  <c:v>95.430375168821342</c:v>
                </c:pt>
                <c:pt idx="11">
                  <c:v>93.862842216530311</c:v>
                </c:pt>
                <c:pt idx="12">
                  <c:v>53.786636290384848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6-413D-951C-999366B1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Q3'!$B$15:$B$27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Q3'!$C$15:$C$27</c:f>
              <c:numCache>
                <c:formatCode>0.00</c:formatCode>
                <c:ptCount val="13"/>
                <c:pt idx="0">
                  <c:v>99.211849851878</c:v>
                </c:pt>
                <c:pt idx="1">
                  <c:v>99.196099761182538</c:v>
                </c:pt>
                <c:pt idx="2">
                  <c:v>98.962354978687813</c:v>
                </c:pt>
                <c:pt idx="3">
                  <c:v>98.807005336619142</c:v>
                </c:pt>
                <c:pt idx="4">
                  <c:v>98.634549104264607</c:v>
                </c:pt>
                <c:pt idx="5">
                  <c:v>98.180652143535596</c:v>
                </c:pt>
                <c:pt idx="6">
                  <c:v>97.982464444510725</c:v>
                </c:pt>
                <c:pt idx="7">
                  <c:v>97.362485662066788</c:v>
                </c:pt>
                <c:pt idx="8">
                  <c:v>96.897649277535805</c:v>
                </c:pt>
                <c:pt idx="9">
                  <c:v>96.430359419125665</c:v>
                </c:pt>
                <c:pt idx="10">
                  <c:v>95.602373663736941</c:v>
                </c:pt>
                <c:pt idx="11">
                  <c:v>94.425769360772719</c:v>
                </c:pt>
                <c:pt idx="12">
                  <c:v>79.701939949170722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D27-821F-D9235EA2A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101754124711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</c:strLit>
          </c:cat>
          <c:val>
            <c:numLit>
              <c:formatCode>General</c:formatCode>
              <c:ptCount val="13"/>
              <c:pt idx="0">
                <c:v>99.297081343464484</c:v>
              </c:pt>
              <c:pt idx="1">
                <c:v>99.236489994858047</c:v>
              </c:pt>
              <c:pt idx="2">
                <c:v>99.2218944494483</c:v>
              </c:pt>
              <c:pt idx="3">
                <c:v>99.138812339893519</c:v>
              </c:pt>
              <c:pt idx="4">
                <c:v>99.112653650989174</c:v>
              </c:pt>
              <c:pt idx="5">
                <c:v>99.158568248962695</c:v>
              </c:pt>
              <c:pt idx="6">
                <c:v>99.133760609461234</c:v>
              </c:pt>
              <c:pt idx="7">
                <c:v>98.940091564606874</c:v>
              </c:pt>
              <c:pt idx="8">
                <c:v>98.819370096663945</c:v>
              </c:pt>
              <c:pt idx="9">
                <c:v>98.332736719631868</c:v>
              </c:pt>
              <c:pt idx="10">
                <c:v>97.874798842948451</c:v>
              </c:pt>
              <c:pt idx="11">
                <c:v>96.945694957814524</c:v>
              </c:pt>
              <c:pt idx="12">
                <c:v>83.491995609108358</c:v>
              </c:pt>
            </c:numLit>
          </c:val>
          <c:extLst>
            <c:ext xmlns:c16="http://schemas.microsoft.com/office/drawing/2014/chart" uri="{C3380CC4-5D6E-409C-BE32-E72D297353CC}">
              <c16:uniqueId val="{00000000-FDDA-4D47-874B-F4FED1CC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55328"/>
        <c:axId val="131557248"/>
      </c:barChart>
      <c:catAx>
        <c:axId val="1315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7020924987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5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5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84758495015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5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Q4'!$B$15:$B$27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Q4'!$C$15:$C$27</c:f>
              <c:numCache>
                <c:formatCode>0.00</c:formatCode>
                <c:ptCount val="13"/>
                <c:pt idx="0">
                  <c:v>99.229972808928082</c:v>
                </c:pt>
                <c:pt idx="1">
                  <c:v>99.179435486117001</c:v>
                </c:pt>
                <c:pt idx="2">
                  <c:v>99.055212301115432</c:v>
                </c:pt>
                <c:pt idx="3">
                  <c:v>98.898093706403174</c:v>
                </c:pt>
                <c:pt idx="4">
                  <c:v>98.723174358926443</c:v>
                </c:pt>
                <c:pt idx="5">
                  <c:v>98.27890243891639</c:v>
                </c:pt>
                <c:pt idx="6">
                  <c:v>98.084884043180693</c:v>
                </c:pt>
                <c:pt idx="7">
                  <c:v>97.503975851646686</c:v>
                </c:pt>
                <c:pt idx="8">
                  <c:v>97.011068079382483</c:v>
                </c:pt>
                <c:pt idx="9">
                  <c:v>96.587684155392751</c:v>
                </c:pt>
                <c:pt idx="10">
                  <c:v>95.856804630509615</c:v>
                </c:pt>
                <c:pt idx="11">
                  <c:v>94.992912171214698</c:v>
                </c:pt>
                <c:pt idx="12">
                  <c:v>92.12944498577113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F-4E76-B9DD-834D2BBB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494B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'2024 Q1'!$A$14:$A$26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'2024 Q1'!$B$14:$B$26</c:f>
              <c:numCache>
                <c:formatCode>0.00</c:formatCode>
                <c:ptCount val="13"/>
                <c:pt idx="0">
                  <c:v>99.229972808928082</c:v>
                </c:pt>
                <c:pt idx="1">
                  <c:v>99.179435486117001</c:v>
                </c:pt>
                <c:pt idx="2">
                  <c:v>99.055212301115432</c:v>
                </c:pt>
                <c:pt idx="3">
                  <c:v>98.898093706403174</c:v>
                </c:pt>
                <c:pt idx="4">
                  <c:v>98.723174358926443</c:v>
                </c:pt>
                <c:pt idx="5">
                  <c:v>98.27890243891639</c:v>
                </c:pt>
                <c:pt idx="6">
                  <c:v>98.084884043180693</c:v>
                </c:pt>
                <c:pt idx="7">
                  <c:v>97.503975851646686</c:v>
                </c:pt>
                <c:pt idx="8">
                  <c:v>97.004098844205259</c:v>
                </c:pt>
                <c:pt idx="9">
                  <c:v>96.58464493825376</c:v>
                </c:pt>
                <c:pt idx="10">
                  <c:v>95.904662163998296</c:v>
                </c:pt>
                <c:pt idx="11">
                  <c:v>95.252056797063617</c:v>
                </c:pt>
                <c:pt idx="12">
                  <c:v>93.01651627138186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8-4D6B-8358-603845A7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D4EAF3"/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494B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'[1]2024 Q2'!$A$14:$A$26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'[1]2024 Q2'!$B$14:$B$26</c:f>
              <c:numCache>
                <c:formatCode>General</c:formatCode>
                <c:ptCount val="13"/>
                <c:pt idx="0">
                  <c:v>99.232193400341828</c:v>
                </c:pt>
                <c:pt idx="1">
                  <c:v>99.221344836870102</c:v>
                </c:pt>
                <c:pt idx="2">
                  <c:v>99.007696266059938</c:v>
                </c:pt>
                <c:pt idx="3">
                  <c:v>98.866848708459457</c:v>
                </c:pt>
                <c:pt idx="4">
                  <c:v>98.709798138728885</c:v>
                </c:pt>
                <c:pt idx="5">
                  <c:v>98.28973671083736</c:v>
                </c:pt>
                <c:pt idx="6">
                  <c:v>98.110792584401878</c:v>
                </c:pt>
                <c:pt idx="7">
                  <c:v>97.555144078975573</c:v>
                </c:pt>
                <c:pt idx="8">
                  <c:v>97.061320888160779</c:v>
                </c:pt>
                <c:pt idx="9">
                  <c:v>96.648217606104083</c:v>
                </c:pt>
                <c:pt idx="10">
                  <c:v>96.02033308523788</c:v>
                </c:pt>
                <c:pt idx="11">
                  <c:v>95.467906776409279</c:v>
                </c:pt>
                <c:pt idx="12">
                  <c:v>93.760624309989453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6-4DE1-BD55-3DF780BAB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D4EAF3"/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'2024 Q3'!$A$14:$A$26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'2024 Q3'!$B$14:$B$26</c:f>
              <c:numCache>
                <c:formatCode>0.00</c:formatCode>
                <c:ptCount val="13"/>
                <c:pt idx="0">
                  <c:v>99.232193400341828</c:v>
                </c:pt>
                <c:pt idx="1">
                  <c:v>99.221344836870102</c:v>
                </c:pt>
                <c:pt idx="2">
                  <c:v>99.007696266059938</c:v>
                </c:pt>
                <c:pt idx="3">
                  <c:v>98.866848708459457</c:v>
                </c:pt>
                <c:pt idx="4">
                  <c:v>98.709798138728885</c:v>
                </c:pt>
                <c:pt idx="5">
                  <c:v>98.28973671083736</c:v>
                </c:pt>
                <c:pt idx="6">
                  <c:v>98.110792584401878</c:v>
                </c:pt>
                <c:pt idx="7">
                  <c:v>97.555144078975573</c:v>
                </c:pt>
                <c:pt idx="8">
                  <c:v>97.061320888160779</c:v>
                </c:pt>
                <c:pt idx="9">
                  <c:v>96.699230866946891</c:v>
                </c:pt>
                <c:pt idx="10">
                  <c:v>96.096828896781801</c:v>
                </c:pt>
                <c:pt idx="11">
                  <c:v>95.603391946606479</c:v>
                </c:pt>
                <c:pt idx="12">
                  <c:v>94.248091280816809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1-4E22-BA1C-8D4986C0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'2024 Q4'!$A$14:$A$26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'2024 Q4'!$B$14:$B$26</c:f>
              <c:numCache>
                <c:formatCode>0.00</c:formatCode>
                <c:ptCount val="13"/>
                <c:pt idx="0">
                  <c:v>99.241848165507591</c:v>
                </c:pt>
                <c:pt idx="1">
                  <c:v>99.228750125005831</c:v>
                </c:pt>
                <c:pt idx="2">
                  <c:v>99.021107668123122</c:v>
                </c:pt>
                <c:pt idx="3">
                  <c:v>98.889859848798778</c:v>
                </c:pt>
                <c:pt idx="4">
                  <c:v>98.739916111003069</c:v>
                </c:pt>
                <c:pt idx="5">
                  <c:v>98.335272790405483</c:v>
                </c:pt>
                <c:pt idx="6">
                  <c:v>98.16369363586638</c:v>
                </c:pt>
                <c:pt idx="7">
                  <c:v>97.637169758336142</c:v>
                </c:pt>
                <c:pt idx="8">
                  <c:v>97.150118924242435</c:v>
                </c:pt>
                <c:pt idx="9">
                  <c:v>96.753885574412081</c:v>
                </c:pt>
                <c:pt idx="10">
                  <c:v>96.18511240274789</c:v>
                </c:pt>
                <c:pt idx="11">
                  <c:v>95.742982906068775</c:v>
                </c:pt>
                <c:pt idx="12">
                  <c:v>94.706858342424923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B-4DB7-B3AC-9BEE8638C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'2025 Q1'!$A$14:$A$28</c:f>
              <c:strCache>
                <c:ptCount val="15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'2025 Q1'!$B$14:$B$28</c:f>
              <c:numCache>
                <c:formatCode>0.00</c:formatCode>
                <c:ptCount val="15"/>
                <c:pt idx="0">
                  <c:v>99.246609254952205</c:v>
                </c:pt>
                <c:pt idx="1">
                  <c:v>99.232534745533613</c:v>
                </c:pt>
                <c:pt idx="2">
                  <c:v>99.028059960313158</c:v>
                </c:pt>
                <c:pt idx="3">
                  <c:v>98.901505119883964</c:v>
                </c:pt>
                <c:pt idx="4">
                  <c:v>98.75945500042053</c:v>
                </c:pt>
                <c:pt idx="5">
                  <c:v>98.361126450802587</c:v>
                </c:pt>
                <c:pt idx="6">
                  <c:v>98.195218335646231</c:v>
                </c:pt>
                <c:pt idx="7">
                  <c:v>97.672777256513584</c:v>
                </c:pt>
                <c:pt idx="8">
                  <c:v>97.186098450755182</c:v>
                </c:pt>
                <c:pt idx="9">
                  <c:v>96.797885527814955</c:v>
                </c:pt>
                <c:pt idx="10">
                  <c:v>96.252181774038675</c:v>
                </c:pt>
                <c:pt idx="11">
                  <c:v>95.839200199078377</c:v>
                </c:pt>
                <c:pt idx="12">
                  <c:v>94.95549808912908</c:v>
                </c:pt>
                <c:pt idx="13">
                  <c:v>92.916885831824402</c:v>
                </c:pt>
                <c:pt idx="14">
                  <c:v>27.92791092663504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4-49FC-854A-A5AD3D4CD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'[2]2025 Q2'!$A$14:$A$28</c:f>
              <c:strCache>
                <c:ptCount val="15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'[2]2025 Q2'!$B$14:$B$28</c:f>
              <c:numCache>
                <c:formatCode>General</c:formatCode>
                <c:ptCount val="15"/>
                <c:pt idx="0">
                  <c:v>99.427996465187235</c:v>
                </c:pt>
                <c:pt idx="1">
                  <c:v>99.534508355934207</c:v>
                </c:pt>
                <c:pt idx="2">
                  <c:v>99.327310831572078</c:v>
                </c:pt>
                <c:pt idx="3">
                  <c:v>98.30219612657946</c:v>
                </c:pt>
                <c:pt idx="4">
                  <c:v>98.682864002883434</c:v>
                </c:pt>
                <c:pt idx="5">
                  <c:v>98.159711311563996</c:v>
                </c:pt>
                <c:pt idx="6">
                  <c:v>98.194426234985301</c:v>
                </c:pt>
                <c:pt idx="7">
                  <c:v>97.693141396952015</c:v>
                </c:pt>
                <c:pt idx="8">
                  <c:v>97.736371165928432</c:v>
                </c:pt>
                <c:pt idx="9">
                  <c:v>96.564509548172126</c:v>
                </c:pt>
                <c:pt idx="10">
                  <c:v>96.072165822264949</c:v>
                </c:pt>
                <c:pt idx="11">
                  <c:v>95.711687633871477</c:v>
                </c:pt>
                <c:pt idx="12">
                  <c:v>93.278054279239115</c:v>
                </c:pt>
                <c:pt idx="13">
                  <c:v>93.278054279239115</c:v>
                </c:pt>
                <c:pt idx="14">
                  <c:v>53.684102230687017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D-43E4-9B06-B7D09BABF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101754124711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</c:strLit>
          </c:cat>
          <c:val>
            <c:numLit>
              <c:formatCode>General</c:formatCode>
              <c:ptCount val="13"/>
              <c:pt idx="0">
                <c:v>99.299345731595977</c:v>
              </c:pt>
              <c:pt idx="1">
                <c:v>99.242319481484913</c:v>
              </c:pt>
              <c:pt idx="2">
                <c:v>99.225543678420081</c:v>
              </c:pt>
              <c:pt idx="3">
                <c:v>99.147936672734431</c:v>
              </c:pt>
              <c:pt idx="4">
                <c:v>99.128861764229043</c:v>
              </c:pt>
              <c:pt idx="5">
                <c:v>99.170064906255888</c:v>
              </c:pt>
              <c:pt idx="6">
                <c:v>99.15195913435582</c:v>
              </c:pt>
              <c:pt idx="7">
                <c:v>98.962344647508715</c:v>
              </c:pt>
              <c:pt idx="8">
                <c:v>98.848894576882017</c:v>
              </c:pt>
              <c:pt idx="9">
                <c:v>98.401956077695289</c:v>
              </c:pt>
              <c:pt idx="10">
                <c:v>97.974388522583951</c:v>
              </c:pt>
              <c:pt idx="11">
                <c:v>97.143117502941607</c:v>
              </c:pt>
              <c:pt idx="12">
                <c:v>95.176489989378851</c:v>
              </c:pt>
            </c:numLit>
          </c:val>
          <c:extLst>
            <c:ext xmlns:c16="http://schemas.microsoft.com/office/drawing/2014/chart" uri="{C3380CC4-5D6E-409C-BE32-E72D297353CC}">
              <c16:uniqueId val="{00000000-CB13-4887-B4EB-C38BE1F1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21600"/>
        <c:axId val="132923776"/>
      </c:barChart>
      <c:catAx>
        <c:axId val="13292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7020924987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2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92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84758495015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21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CT collected for previous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Q4'!$B$13</c:f>
              <c:strCache>
                <c:ptCount val="1"/>
                <c:pt idx="0">
                  <c:v>% collected against liability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'2017 Q4'!$A$14:$A$27</c:f>
              <c:strCache>
                <c:ptCount val="14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</c:strCache>
            </c:strRef>
          </c:cat>
          <c:val>
            <c:numRef>
              <c:f>'2017 Q4'!$B$14:$B$27</c:f>
              <c:numCache>
                <c:formatCode>0.00</c:formatCode>
                <c:ptCount val="14"/>
                <c:pt idx="0">
                  <c:v>99.314333012744655</c:v>
                </c:pt>
                <c:pt idx="1">
                  <c:v>99.261820430644718</c:v>
                </c:pt>
                <c:pt idx="2">
                  <c:v>99.249220684958161</c:v>
                </c:pt>
                <c:pt idx="3">
                  <c:v>99.184183989366957</c:v>
                </c:pt>
                <c:pt idx="4">
                  <c:v>99.168299059360052</c:v>
                </c:pt>
                <c:pt idx="5">
                  <c:v>99.221617604758038</c:v>
                </c:pt>
                <c:pt idx="6">
                  <c:v>99.203026413889859</c:v>
                </c:pt>
                <c:pt idx="7">
                  <c:v>99.036724000402842</c:v>
                </c:pt>
                <c:pt idx="8">
                  <c:v>98.926849993929963</c:v>
                </c:pt>
                <c:pt idx="9">
                  <c:v>98.550625947450726</c:v>
                </c:pt>
                <c:pt idx="10">
                  <c:v>98.23673953404905</c:v>
                </c:pt>
                <c:pt idx="11">
                  <c:v>97.656500212494706</c:v>
                </c:pt>
                <c:pt idx="12">
                  <c:v>96.641581026607213</c:v>
                </c:pt>
                <c:pt idx="13">
                  <c:v>94.300152468025118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369-A2EC-214CE808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47808"/>
        <c:axId val="133049344"/>
      </c:barChart>
      <c:catAx>
        <c:axId val="13304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049344"/>
        <c:crosses val="autoZero"/>
        <c:auto val="1"/>
        <c:lblAlgn val="ctr"/>
        <c:lblOffset val="100"/>
        <c:noMultiLvlLbl val="0"/>
      </c:catAx>
      <c:valAx>
        <c:axId val="133049344"/>
        <c:scaling>
          <c:orientation val="minMax"/>
          <c:min val="9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3047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1135370478339343E-3"/>
          <c:y val="0.10584267875606454"/>
          <c:w val="0.11746664010514"/>
          <c:h val="0.80437540761950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5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  <c:pt idx="13">
                <c:v>2017/18</c:v>
              </c:pt>
              <c:pt idx="14">
                <c:v>2018/19</c:v>
              </c:pt>
            </c:strLit>
          </c:cat>
          <c:val>
            <c:numLit>
              <c:formatCode>General</c:formatCode>
              <c:ptCount val="15"/>
              <c:pt idx="0">
                <c:v>99.310105294950418</c:v>
              </c:pt>
              <c:pt idx="1">
                <c:v>99.257433485924267</c:v>
              </c:pt>
              <c:pt idx="2">
                <c:v>99.246730107776798</c:v>
              </c:pt>
              <c:pt idx="3">
                <c:v>99.180058987272304</c:v>
              </c:pt>
              <c:pt idx="4">
                <c:v>99.161852577735488</c:v>
              </c:pt>
              <c:pt idx="5">
                <c:v>99.219896110690925</c:v>
              </c:pt>
              <c:pt idx="6">
                <c:v>99.206316754168469</c:v>
              </c:pt>
              <c:pt idx="7">
                <c:v>99.050726842428034</c:v>
              </c:pt>
              <c:pt idx="8">
                <c:v>98.945674282548055</c:v>
              </c:pt>
              <c:pt idx="9">
                <c:v>98.584110801482865</c:v>
              </c:pt>
              <c:pt idx="10">
                <c:v>98.275999699361961</c:v>
              </c:pt>
              <c:pt idx="11">
                <c:v>97.729255828461987</c:v>
              </c:pt>
              <c:pt idx="12">
                <c:v>96.824461526919535</c:v>
              </c:pt>
              <c:pt idx="13">
                <c:v>95.348040513595663</c:v>
              </c:pt>
              <c:pt idx="14">
                <c:v>29.119164907293005</c:v>
              </c:pt>
            </c:numLit>
          </c:val>
          <c:extLst>
            <c:ext xmlns:c16="http://schemas.microsoft.com/office/drawing/2014/chart" uri="{C3380CC4-5D6E-409C-BE32-E72D297353CC}">
              <c16:uniqueId val="{00000000-CFF0-4BCB-8F42-C8CEB6CD9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74464"/>
        <c:axId val="133689344"/>
      </c:barChart>
      <c:catAx>
        <c:axId val="13297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68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68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74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6410891327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4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  <c:pt idx="13">
                <c:v>2017/18</c:v>
              </c:pt>
            </c:strLit>
          </c:cat>
          <c:val>
            <c:numLit>
              <c:formatCode>General</c:formatCode>
              <c:ptCount val="14"/>
              <c:pt idx="0">
                <c:v>99.310105294950418</c:v>
              </c:pt>
              <c:pt idx="1">
                <c:v>99.257433485924267</c:v>
              </c:pt>
              <c:pt idx="2">
                <c:v>99.246730107776798</c:v>
              </c:pt>
              <c:pt idx="3">
                <c:v>99.180058987272304</c:v>
              </c:pt>
              <c:pt idx="4">
                <c:v>99.161852577735488</c:v>
              </c:pt>
              <c:pt idx="5">
                <c:v>99.219896110690925</c:v>
              </c:pt>
              <c:pt idx="6">
                <c:v>99.206316754168469</c:v>
              </c:pt>
              <c:pt idx="7">
                <c:v>99.050726842428034</c:v>
              </c:pt>
              <c:pt idx="8">
                <c:v>98.945674282548055</c:v>
              </c:pt>
              <c:pt idx="9">
                <c:v>98.584110801482865</c:v>
              </c:pt>
              <c:pt idx="10">
                <c:v>98.275999699361961</c:v>
              </c:pt>
              <c:pt idx="11">
                <c:v>97.729255828461987</c:v>
              </c:pt>
              <c:pt idx="12">
                <c:v>96.824461526919535</c:v>
              </c:pt>
              <c:pt idx="13">
                <c:v>95.348040513595663</c:v>
              </c:pt>
            </c:numLit>
          </c:val>
          <c:extLst>
            <c:ext xmlns:c16="http://schemas.microsoft.com/office/drawing/2014/chart" uri="{C3380CC4-5D6E-409C-BE32-E72D297353CC}">
              <c16:uniqueId val="{00000000-1818-4837-A5AA-CAAAB983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21408"/>
        <c:axId val="125736448"/>
      </c:barChart>
      <c:catAx>
        <c:axId val="4992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9124177259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73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3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858898332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21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5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  <c:pt idx="13">
                <c:v>2017/18</c:v>
              </c:pt>
              <c:pt idx="14">
                <c:v>2018/19</c:v>
              </c:pt>
            </c:strLit>
          </c:cat>
          <c:val>
            <c:numLit>
              <c:formatCode>General</c:formatCode>
              <c:ptCount val="15"/>
              <c:pt idx="0">
                <c:v>99.312132912380576</c:v>
              </c:pt>
              <c:pt idx="1">
                <c:v>99.260429992467223</c:v>
              </c:pt>
              <c:pt idx="2">
                <c:v>99.249026829346903</c:v>
              </c:pt>
              <c:pt idx="3">
                <c:v>99.18550118219089</c:v>
              </c:pt>
              <c:pt idx="4">
                <c:v>99.166726427058734</c:v>
              </c:pt>
              <c:pt idx="5">
                <c:v>99.228058953454735</c:v>
              </c:pt>
              <c:pt idx="6">
                <c:v>99.212243596352181</c:v>
              </c:pt>
              <c:pt idx="7">
                <c:v>99.061738751994014</c:v>
              </c:pt>
              <c:pt idx="8">
                <c:v>98.962266331964571</c:v>
              </c:pt>
              <c:pt idx="9">
                <c:v>98.610448935680793</c:v>
              </c:pt>
              <c:pt idx="10">
                <c:v>98.312837825348581</c:v>
              </c:pt>
              <c:pt idx="11">
                <c:v>97.814305158072855</c:v>
              </c:pt>
              <c:pt idx="12">
                <c:v>96.964521417531301</c:v>
              </c:pt>
              <c:pt idx="13">
                <c:v>95.86288595034695</c:v>
              </c:pt>
              <c:pt idx="14">
                <c:v>55.632523127120457</c:v>
              </c:pt>
            </c:numLit>
          </c:val>
          <c:extLst>
            <c:ext xmlns:c16="http://schemas.microsoft.com/office/drawing/2014/chart" uri="{C3380CC4-5D6E-409C-BE32-E72D297353CC}">
              <c16:uniqueId val="{00000000-62DE-46DE-97A3-E2189B97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75488"/>
        <c:axId val="129798144"/>
      </c:barChart>
      <c:catAx>
        <c:axId val="12977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9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9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75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 Q3'!$A$13:$A$27</c:f>
              <c:strCache>
                <c:ptCount val="1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</c:strCache>
            </c:strRef>
          </c:cat>
          <c:val>
            <c:numRef>
              <c:f>'2018 Q3'!$B$13:$B$27</c:f>
              <c:numCache>
                <c:formatCode>0.00</c:formatCode>
                <c:ptCount val="15"/>
                <c:pt idx="0">
                  <c:v>99.313026897866223</c:v>
                </c:pt>
                <c:pt idx="1">
                  <c:v>99.262501919030811</c:v>
                </c:pt>
                <c:pt idx="2">
                  <c:v>99.252152602003036</c:v>
                </c:pt>
                <c:pt idx="3">
                  <c:v>99.191649601995053</c:v>
                </c:pt>
                <c:pt idx="4">
                  <c:v>99.168842373416865</c:v>
                </c:pt>
                <c:pt idx="5">
                  <c:v>99.232511413144081</c:v>
                </c:pt>
                <c:pt idx="6">
                  <c:v>99.224257656169684</c:v>
                </c:pt>
                <c:pt idx="7">
                  <c:v>99.073492870246611</c:v>
                </c:pt>
                <c:pt idx="8">
                  <c:v>98.984741951008345</c:v>
                </c:pt>
                <c:pt idx="9">
                  <c:v>98.638516358241887</c:v>
                </c:pt>
                <c:pt idx="10">
                  <c:v>98.354010903829916</c:v>
                </c:pt>
                <c:pt idx="11">
                  <c:v>97.907474409658207</c:v>
                </c:pt>
                <c:pt idx="12">
                  <c:v>97.111155084781657</c:v>
                </c:pt>
                <c:pt idx="13">
                  <c:v>96.257567099508719</c:v>
                </c:pt>
                <c:pt idx="14">
                  <c:v>82.064126232412931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7-4520-996B-498C55BE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11</xdr:row>
      <xdr:rowOff>9525</xdr:rowOff>
    </xdr:from>
    <xdr:to>
      <xdr:col>8</xdr:col>
      <xdr:colOff>426859</xdr:colOff>
      <xdr:row>27</xdr:row>
      <xdr:rowOff>34175</xdr:rowOff>
    </xdr:to>
    <xdr:pic>
      <xdr:nvPicPr>
        <xdr:cNvPr id="8" name="Picture 7" descr="Chart showing Council Tax collected by year" title="CT collected for previous year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0" y="2105025"/>
          <a:ext cx="5998984" cy="3072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12</xdr:row>
      <xdr:rowOff>0</xdr:rowOff>
    </xdr:from>
    <xdr:to>
      <xdr:col>10</xdr:col>
      <xdr:colOff>338664</xdr:colOff>
      <xdr:row>28</xdr:row>
      <xdr:rowOff>6361</xdr:rowOff>
    </xdr:to>
    <xdr:pic>
      <xdr:nvPicPr>
        <xdr:cNvPr id="6" name="Picture 5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2286000"/>
          <a:ext cx="8272989" cy="30543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10</xdr:col>
      <xdr:colOff>801134</xdr:colOff>
      <xdr:row>30</xdr:row>
      <xdr:rowOff>119180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2286000"/>
          <a:ext cx="7535309" cy="35481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12</xdr:col>
      <xdr:colOff>238799</xdr:colOff>
      <xdr:row>28</xdr:row>
      <xdr:rowOff>42940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2286000"/>
          <a:ext cx="7773074" cy="30909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11</xdr:col>
      <xdr:colOff>293281</xdr:colOff>
      <xdr:row>28</xdr:row>
      <xdr:rowOff>18554</xdr:rowOff>
    </xdr:to>
    <xdr:pic>
      <xdr:nvPicPr>
        <xdr:cNvPr id="3" name="Picture 2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5" y="2286000"/>
          <a:ext cx="7760881" cy="30665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419099</xdr:colOff>
      <xdr:row>12</xdr:row>
      <xdr:rowOff>9524</xdr:rowOff>
    </xdr:from>
    <xdr:to>
      <xdr:col>10</xdr:col>
      <xdr:colOff>876300</xdr:colOff>
      <xdr:row>30</xdr:row>
      <xdr:rowOff>19049</xdr:rowOff>
    </xdr:to>
    <xdr:graphicFrame macro="">
      <xdr:nvGraphicFramePr>
        <xdr:cNvPr id="22" name="Chart 2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12</xdr:row>
      <xdr:rowOff>9525</xdr:rowOff>
    </xdr:from>
    <xdr:to>
      <xdr:col>11</xdr:col>
      <xdr:colOff>219075</xdr:colOff>
      <xdr:row>26</xdr:row>
      <xdr:rowOff>104775</xdr:rowOff>
    </xdr:to>
    <xdr:graphicFrame macro="">
      <xdr:nvGraphicFramePr>
        <xdr:cNvPr id="2" name="Chart 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11</xdr:col>
      <xdr:colOff>274991</xdr:colOff>
      <xdr:row>27</xdr:row>
      <xdr:rowOff>135895</xdr:rowOff>
    </xdr:to>
    <xdr:pic>
      <xdr:nvPicPr>
        <xdr:cNvPr id="3" name="Picture 2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2286000"/>
          <a:ext cx="7742591" cy="29933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323849</xdr:colOff>
      <xdr:row>11</xdr:row>
      <xdr:rowOff>173457</xdr:rowOff>
    </xdr:from>
    <xdr:to>
      <xdr:col>11</xdr:col>
      <xdr:colOff>344298</xdr:colOff>
      <xdr:row>27</xdr:row>
      <xdr:rowOff>19051</xdr:rowOff>
    </xdr:to>
    <xdr:pic>
      <xdr:nvPicPr>
        <xdr:cNvPr id="6" name="Picture 5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899" y="2268957"/>
          <a:ext cx="8421499" cy="289359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16</xdr:col>
      <xdr:colOff>426134</xdr:colOff>
      <xdr:row>29</xdr:row>
      <xdr:rowOff>163363</xdr:rowOff>
    </xdr:to>
    <xdr:pic>
      <xdr:nvPicPr>
        <xdr:cNvPr id="2" name="Picture 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2286000"/>
          <a:ext cx="10827434" cy="340186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11</xdr:row>
      <xdr:rowOff>57150</xdr:rowOff>
    </xdr:from>
    <xdr:to>
      <xdr:col>13</xdr:col>
      <xdr:colOff>333375</xdr:colOff>
      <xdr:row>30</xdr:row>
      <xdr:rowOff>28505</xdr:rowOff>
    </xdr:to>
    <xdr:pic>
      <xdr:nvPicPr>
        <xdr:cNvPr id="8" name="Picture 7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2152650"/>
          <a:ext cx="10239375" cy="3590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9</xdr:col>
      <xdr:colOff>329688</xdr:colOff>
      <xdr:row>27</xdr:row>
      <xdr:rowOff>36843</xdr:rowOff>
    </xdr:to>
    <xdr:pic>
      <xdr:nvPicPr>
        <xdr:cNvPr id="5" name="Picture 4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650" y="2095500"/>
          <a:ext cx="5816088" cy="30848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13</xdr:row>
      <xdr:rowOff>38100</xdr:rowOff>
    </xdr:from>
    <xdr:to>
      <xdr:col>12</xdr:col>
      <xdr:colOff>619125</xdr:colOff>
      <xdr:row>28</xdr:row>
      <xdr:rowOff>85725</xdr:rowOff>
    </xdr:to>
    <xdr:pic>
      <xdr:nvPicPr>
        <xdr:cNvPr id="5" name="Picture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514600"/>
          <a:ext cx="921067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11</xdr:row>
      <xdr:rowOff>19050</xdr:rowOff>
    </xdr:from>
    <xdr:to>
      <xdr:col>13</xdr:col>
      <xdr:colOff>930959</xdr:colOff>
      <xdr:row>29</xdr:row>
      <xdr:rowOff>1438</xdr:rowOff>
    </xdr:to>
    <xdr:pic>
      <xdr:nvPicPr>
        <xdr:cNvPr id="8" name="Picture 7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2114550"/>
          <a:ext cx="10827434" cy="340186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11</xdr:row>
      <xdr:rowOff>0</xdr:rowOff>
    </xdr:from>
    <xdr:to>
      <xdr:col>14</xdr:col>
      <xdr:colOff>946687</xdr:colOff>
      <xdr:row>29</xdr:row>
      <xdr:rowOff>137469</xdr:rowOff>
    </xdr:to>
    <xdr:pic>
      <xdr:nvPicPr>
        <xdr:cNvPr id="9" name="Picture 8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2095500"/>
          <a:ext cx="12052837" cy="356646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11</xdr:row>
      <xdr:rowOff>47625</xdr:rowOff>
    </xdr:from>
    <xdr:to>
      <xdr:col>17</xdr:col>
      <xdr:colOff>127537</xdr:colOff>
      <xdr:row>30</xdr:row>
      <xdr:rowOff>4119</xdr:rowOff>
    </xdr:to>
    <xdr:pic>
      <xdr:nvPicPr>
        <xdr:cNvPr id="5" name="Picture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2143125"/>
          <a:ext cx="12052837" cy="356646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14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14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13</xdr:row>
      <xdr:rowOff>176893</xdr:rowOff>
    </xdr:from>
    <xdr:to>
      <xdr:col>12</xdr:col>
      <xdr:colOff>243567</xdr:colOff>
      <xdr:row>27</xdr:row>
      <xdr:rowOff>138793</xdr:rowOff>
    </xdr:to>
    <xdr:pic>
      <xdr:nvPicPr>
        <xdr:cNvPr id="2" name="Picture 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4" y="2653393"/>
          <a:ext cx="9251496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312965</xdr:colOff>
      <xdr:row>12</xdr:row>
      <xdr:rowOff>0</xdr:rowOff>
    </xdr:from>
    <xdr:to>
      <xdr:col>12</xdr:col>
      <xdr:colOff>175533</xdr:colOff>
      <xdr:row>25</xdr:row>
      <xdr:rowOff>123825</xdr:rowOff>
    </xdr:to>
    <xdr:pic>
      <xdr:nvPicPr>
        <xdr:cNvPr id="5" name="Picture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7358" y="2286000"/>
          <a:ext cx="9251496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11</xdr:row>
      <xdr:rowOff>85725</xdr:rowOff>
    </xdr:from>
    <xdr:to>
      <xdr:col>15</xdr:col>
      <xdr:colOff>657307</xdr:colOff>
      <xdr:row>30</xdr:row>
      <xdr:rowOff>179011</xdr:rowOff>
    </xdr:to>
    <xdr:pic>
      <xdr:nvPicPr>
        <xdr:cNvPr id="4" name="Picture 3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2181225"/>
          <a:ext cx="13101440" cy="371278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721177</xdr:colOff>
      <xdr:row>13</xdr:row>
      <xdr:rowOff>13608</xdr:rowOff>
    </xdr:from>
    <xdr:to>
      <xdr:col>15</xdr:col>
      <xdr:colOff>979713</xdr:colOff>
      <xdr:row>29</xdr:row>
      <xdr:rowOff>108858</xdr:rowOff>
    </xdr:to>
    <xdr:graphicFrame macro="">
      <xdr:nvGraphicFramePr>
        <xdr:cNvPr id="4" name="Chart 3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10</xdr:row>
      <xdr:rowOff>85725</xdr:rowOff>
    </xdr:from>
    <xdr:to>
      <xdr:col>9</xdr:col>
      <xdr:colOff>575870</xdr:colOff>
      <xdr:row>26</xdr:row>
      <xdr:rowOff>61603</xdr:rowOff>
    </xdr:to>
    <xdr:pic>
      <xdr:nvPicPr>
        <xdr:cNvPr id="2" name="Picture 1" descr="Chart showing Council Tax collected for previous years" title="Chart showing CT collected for previous year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1990725"/>
          <a:ext cx="6462320" cy="30238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16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15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104775</xdr:colOff>
      <xdr:row>11</xdr:row>
      <xdr:rowOff>133350</xdr:rowOff>
    </xdr:from>
    <xdr:to>
      <xdr:col>16</xdr:col>
      <xdr:colOff>990600</xdr:colOff>
      <xdr:row>34</xdr:row>
      <xdr:rowOff>85725</xdr:rowOff>
    </xdr:to>
    <xdr:graphicFrame macro="">
      <xdr:nvGraphicFramePr>
        <xdr:cNvPr id="3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12</xdr:row>
      <xdr:rowOff>13607</xdr:rowOff>
    </xdr:from>
    <xdr:to>
      <xdr:col>14</xdr:col>
      <xdr:colOff>409575</xdr:colOff>
      <xdr:row>31</xdr:row>
      <xdr:rowOff>102053</xdr:rowOff>
    </xdr:to>
    <xdr:graphicFrame macro="">
      <xdr:nvGraphicFramePr>
        <xdr:cNvPr id="4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15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91EEADC-CF3B-4253-89B8-B21A0BD4D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0</xdr:rowOff>
    </xdr:from>
    <xdr:to>
      <xdr:col>15</xdr:col>
      <xdr:colOff>409575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9DC4E6F-1D7C-460F-81F0-4AF580D6E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11</xdr:row>
      <xdr:rowOff>95250</xdr:rowOff>
    </xdr:from>
    <xdr:to>
      <xdr:col>8</xdr:col>
      <xdr:colOff>743452</xdr:colOff>
      <xdr:row>27</xdr:row>
      <xdr:rowOff>125997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2190750"/>
          <a:ext cx="5791702" cy="307874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0</xdr:rowOff>
    </xdr:from>
    <xdr:to>
      <xdr:col>15</xdr:col>
      <xdr:colOff>409575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3CF0F21B-E642-4631-97A1-6B5ABB458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A0B4CE5-C112-48C2-9021-0182880CF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F441BFC6-8F67-4E84-8D44-434046039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1F3EF60-846A-4DE7-AFEA-40A651643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A605AE1-6CD1-44F3-B614-24203F917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F9BA52AE-F819-41F2-B290-0A2BFB16F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15F47C44-D944-4972-98F6-C13B401F2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B0262760-7816-4B04-8789-6AE96D68B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11C8400C-07D5-4E72-AAC7-AFEC5B49B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CD844F5-A6F9-4035-9359-C9EC5C426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523876</xdr:colOff>
      <xdr:row>11</xdr:row>
      <xdr:rowOff>0</xdr:rowOff>
    </xdr:from>
    <xdr:to>
      <xdr:col>8</xdr:col>
      <xdr:colOff>656594</xdr:colOff>
      <xdr:row>26</xdr:row>
      <xdr:rowOff>154185</xdr:rowOff>
    </xdr:to>
    <xdr:pic>
      <xdr:nvPicPr>
        <xdr:cNvPr id="6" name="Picture 5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1" y="2095500"/>
          <a:ext cx="6419218" cy="301168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F983D06-B60C-4AF7-B5FE-5C4E57E7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A99FCC4C-735A-4DE0-960C-11C8425B2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DD4DEFA0-5470-4891-BB1A-66B16C464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B54F1FE8-4913-470A-AAF1-5E03494A6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A2A6127-0911-4ACB-BF40-3E14AFA33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58288369-0ED1-4707-85FB-C4B10BD77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274282F1-6E95-4246-A60E-35E8114A2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0D1B335-6DFE-4DF7-BF0C-D30A9D08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1208475</xdr:colOff>
      <xdr:row>11</xdr:row>
      <xdr:rowOff>148478</xdr:rowOff>
    </xdr:from>
    <xdr:to>
      <xdr:col>16</xdr:col>
      <xdr:colOff>983456</xdr:colOff>
      <xdr:row>29</xdr:row>
      <xdr:rowOff>126205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421109D2-2836-4FDD-9C95-A252AE4D8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16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D1CA785A-82E2-4BAA-99BF-4751673AD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11</xdr:row>
      <xdr:rowOff>57150</xdr:rowOff>
    </xdr:from>
    <xdr:to>
      <xdr:col>9</xdr:col>
      <xdr:colOff>526430</xdr:colOff>
      <xdr:row>26</xdr:row>
      <xdr:rowOff>156466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0" y="2152650"/>
          <a:ext cx="7498730" cy="29568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11</xdr:row>
      <xdr:rowOff>104775</xdr:rowOff>
    </xdr:from>
    <xdr:to>
      <xdr:col>9</xdr:col>
      <xdr:colOff>271457</xdr:colOff>
      <xdr:row>27</xdr:row>
      <xdr:rowOff>147715</xdr:rowOff>
    </xdr:to>
    <xdr:pic>
      <xdr:nvPicPr>
        <xdr:cNvPr id="4" name="Picture 3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2200275"/>
          <a:ext cx="6529382" cy="30909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11</xdr:row>
      <xdr:rowOff>114300</xdr:rowOff>
    </xdr:from>
    <xdr:to>
      <xdr:col>9</xdr:col>
      <xdr:colOff>351551</xdr:colOff>
      <xdr:row>27</xdr:row>
      <xdr:rowOff>90178</xdr:rowOff>
    </xdr:to>
    <xdr:pic>
      <xdr:nvPicPr>
        <xdr:cNvPr id="2" name="Picture 1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2209800"/>
          <a:ext cx="7504826" cy="30238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11</xdr:row>
      <xdr:rowOff>133350</xdr:rowOff>
    </xdr:from>
    <xdr:to>
      <xdr:col>9</xdr:col>
      <xdr:colOff>428625</xdr:colOff>
      <xdr:row>27</xdr:row>
      <xdr:rowOff>127518</xdr:rowOff>
    </xdr:to>
    <xdr:pic>
      <xdr:nvPicPr>
        <xdr:cNvPr id="5" name="Picture 4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2228850"/>
          <a:ext cx="6858000" cy="30421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driJ\Downloads\NEL-CT-Colltn-agnst-prev-years-Oct24.xlsx" TargetMode="External"/><Relationship Id="rId1" Type="http://schemas.openxmlformats.org/officeDocument/2006/relationships/externalLinkPath" Target="/Users/AldriJ/Downloads/NEL-CT-Colltn-agnst-prev-years-Oct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lincsgovuk.sharepoint.com/sites/NELCFINCActivity/FIN18_3/CT%20monitoring/Web%20page%20CT%20stats/NEL%20CTax%20FOI%20web%20page/%25%20Council%20Tax%20Collection%20against%20previous%20years/NEL%20CT%20Colltn%20agnst%20prev%20years.xlsx" TargetMode="External"/><Relationship Id="rId1" Type="http://schemas.openxmlformats.org/officeDocument/2006/relationships/externalLinkPath" Target="https://nelincsgovuk.sharepoint.com/sites/NELCFINCActivity/FIN18_3/CT%20monitoring/Web%20page%20CT%20stats/NEL%20CTax%20FOI%20web%20page/%25%20Council%20Tax%20Collection%20against%20previous%20years/NEL%20CT%20Colltn%20agnst%20prev%20ye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0 Q4"/>
      <sheetName val="2011 Q1"/>
      <sheetName val="2011 Q2"/>
      <sheetName val="2011 Q3"/>
      <sheetName val="2011 Q4"/>
      <sheetName val="2012 Q1"/>
      <sheetName val="2012 Q2"/>
      <sheetName val="2012 Q3"/>
      <sheetName val="2012 Q4"/>
      <sheetName val="2013 Q1"/>
      <sheetName val="2013 Q2"/>
      <sheetName val="2013 Q3"/>
      <sheetName val="2013 Q4"/>
      <sheetName val="2014 Q1"/>
      <sheetName val="2014 Q2"/>
      <sheetName val="2014 Q3"/>
      <sheetName val="2014 Q4"/>
      <sheetName val="2015 Q1"/>
      <sheetName val="2015 Q2"/>
      <sheetName val="2015 Q3"/>
      <sheetName val="2015 Q4"/>
      <sheetName val="2016 Q1"/>
      <sheetName val="2016 Q2"/>
      <sheetName val="2016 Q3"/>
      <sheetName val="2016 Q4"/>
      <sheetName val="2017 Q1"/>
      <sheetName val="2017 Q2"/>
      <sheetName val="2017 Q3"/>
      <sheetName val="2017 Q4"/>
      <sheetName val="2018 Q1"/>
      <sheetName val="2018 Q2"/>
      <sheetName val="2018 Q3"/>
      <sheetName val="2018 Q4"/>
      <sheetName val="2019 Q1"/>
      <sheetName val="2019 Q2"/>
      <sheetName val="2019 Q3"/>
      <sheetName val="2019 Q4"/>
      <sheetName val="2020 Q1"/>
      <sheetName val="2020 Q2"/>
      <sheetName val="2020 Q3"/>
      <sheetName val="2020 Q4"/>
      <sheetName val="2021 Q1"/>
      <sheetName val="2021 Q2"/>
      <sheetName val="2021 Q3"/>
      <sheetName val="2021 Q4"/>
      <sheetName val="2022 Q1"/>
      <sheetName val="2022 Q2"/>
      <sheetName val="2022 Q3"/>
      <sheetName val="2022 Q4"/>
      <sheetName val="2023 Q1"/>
      <sheetName val="2023 Q2"/>
      <sheetName val="2023 Q3"/>
      <sheetName val="2023 Q4"/>
      <sheetName val="2024 Q1"/>
      <sheetName val="2024 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4">
          <cell r="A14" t="str">
            <v>2011/12</v>
          </cell>
          <cell r="B14">
            <v>99.232193400341828</v>
          </cell>
        </row>
        <row r="15">
          <cell r="A15" t="str">
            <v>2012/13</v>
          </cell>
          <cell r="B15">
            <v>99.221344836870102</v>
          </cell>
        </row>
        <row r="16">
          <cell r="A16" t="str">
            <v>2013/14</v>
          </cell>
          <cell r="B16">
            <v>99.007696266059938</v>
          </cell>
        </row>
        <row r="17">
          <cell r="A17" t="str">
            <v>2014/15</v>
          </cell>
          <cell r="B17">
            <v>98.866848708459457</v>
          </cell>
        </row>
        <row r="18">
          <cell r="A18" t="str">
            <v>2015/16</v>
          </cell>
          <cell r="B18">
            <v>98.709798138728885</v>
          </cell>
        </row>
        <row r="19">
          <cell r="A19" t="str">
            <v>2016/17</v>
          </cell>
          <cell r="B19">
            <v>98.28973671083736</v>
          </cell>
        </row>
        <row r="20">
          <cell r="A20" t="str">
            <v>2017/18</v>
          </cell>
          <cell r="B20">
            <v>98.110792584401878</v>
          </cell>
        </row>
        <row r="21">
          <cell r="A21" t="str">
            <v>2018/19</v>
          </cell>
          <cell r="B21">
            <v>97.555144078975573</v>
          </cell>
        </row>
        <row r="22">
          <cell r="A22" t="str">
            <v>2019/20</v>
          </cell>
          <cell r="B22">
            <v>97.061320888160779</v>
          </cell>
        </row>
        <row r="23">
          <cell r="A23" t="str">
            <v>2020/21</v>
          </cell>
          <cell r="B23">
            <v>96.648217606104083</v>
          </cell>
        </row>
        <row r="24">
          <cell r="A24" t="str">
            <v>2021/22</v>
          </cell>
          <cell r="B24">
            <v>96.02033308523788</v>
          </cell>
        </row>
        <row r="25">
          <cell r="A25" t="str">
            <v>2022/23</v>
          </cell>
          <cell r="B25">
            <v>95.467906776409279</v>
          </cell>
        </row>
        <row r="26">
          <cell r="A26" t="str">
            <v>2023/24</v>
          </cell>
          <cell r="B26">
            <v>93.760624309989453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0 Q4"/>
      <sheetName val="2011 Q1"/>
      <sheetName val="2011 Q2"/>
      <sheetName val="2011 Q3"/>
      <sheetName val="2011 Q4"/>
      <sheetName val="2012 Q1"/>
      <sheetName val="2012 Q2"/>
      <sheetName val="2012 Q3"/>
      <sheetName val="2012 Q4"/>
      <sheetName val="2013 Q1"/>
      <sheetName val="2013 Q2"/>
      <sheetName val="2013 Q3"/>
      <sheetName val="2013 Q4"/>
      <sheetName val="2014 Q1"/>
      <sheetName val="2014 Q2"/>
      <sheetName val="2014 Q3"/>
      <sheetName val="2014 Q4"/>
      <sheetName val="2015 Q1"/>
      <sheetName val="2015 Q2"/>
      <sheetName val="2015 Q3"/>
      <sheetName val="2015 Q4"/>
      <sheetName val="2016 Q1"/>
      <sheetName val="2016 Q2"/>
      <sheetName val="2016 Q3"/>
      <sheetName val="2016 Q4"/>
      <sheetName val="2017 Q1"/>
      <sheetName val="2017 Q2"/>
      <sheetName val="2017 Q3"/>
      <sheetName val="2017 Q4"/>
      <sheetName val="2018 Q1"/>
      <sheetName val="2018 Q2"/>
      <sheetName val="2018 Q3"/>
      <sheetName val="2018 Q4"/>
      <sheetName val="2019 Q1"/>
      <sheetName val="2019 Q2"/>
      <sheetName val="2019 Q3"/>
      <sheetName val="2019 Q4"/>
      <sheetName val="2020 Q1"/>
      <sheetName val="2020 Q2"/>
      <sheetName val="2020 Q3"/>
      <sheetName val="2020 Q4"/>
      <sheetName val="2021 Q1"/>
      <sheetName val="2021 Q2"/>
      <sheetName val="2021 Q3"/>
      <sheetName val="2021 Q4"/>
      <sheetName val="2022 Q1"/>
      <sheetName val="2022 Q2"/>
      <sheetName val="2022 Q3"/>
      <sheetName val="2022 Q4"/>
      <sheetName val="2023 Q1"/>
      <sheetName val="2023 Q2"/>
      <sheetName val="2023 Q3"/>
      <sheetName val="2023 Q4"/>
      <sheetName val="2024 Q1"/>
      <sheetName val="2024 Q2"/>
      <sheetName val="2024 Q3"/>
      <sheetName val="2024 Q4"/>
      <sheetName val="2025 Q1"/>
      <sheetName val="2025 Q2"/>
      <sheetName val="2025  Q3"/>
      <sheetName val="2025 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4">
          <cell r="A14" t="str">
            <v>2011/12</v>
          </cell>
          <cell r="B14">
            <v>99.427996465187235</v>
          </cell>
        </row>
        <row r="15">
          <cell r="A15" t="str">
            <v>2012/13</v>
          </cell>
          <cell r="B15">
            <v>99.534508355934207</v>
          </cell>
        </row>
        <row r="16">
          <cell r="A16" t="str">
            <v>2013/14</v>
          </cell>
          <cell r="B16">
            <v>99.327310831572078</v>
          </cell>
        </row>
        <row r="17">
          <cell r="A17" t="str">
            <v>2014/15</v>
          </cell>
          <cell r="B17">
            <v>98.30219612657946</v>
          </cell>
        </row>
        <row r="18">
          <cell r="A18" t="str">
            <v>2015/16</v>
          </cell>
          <cell r="B18">
            <v>98.682864002883434</v>
          </cell>
        </row>
        <row r="19">
          <cell r="A19" t="str">
            <v>2016/17</v>
          </cell>
          <cell r="B19">
            <v>98.159711311563996</v>
          </cell>
        </row>
        <row r="20">
          <cell r="A20" t="str">
            <v>2017/18</v>
          </cell>
          <cell r="B20">
            <v>98.194426234985301</v>
          </cell>
        </row>
        <row r="21">
          <cell r="A21" t="str">
            <v>2018/19</v>
          </cell>
          <cell r="B21">
            <v>97.693141396952015</v>
          </cell>
        </row>
        <row r="22">
          <cell r="A22" t="str">
            <v>2019/20</v>
          </cell>
          <cell r="B22">
            <v>97.736371165928432</v>
          </cell>
        </row>
        <row r="23">
          <cell r="A23" t="str">
            <v>2020/21</v>
          </cell>
          <cell r="B23">
            <v>96.564509548172126</v>
          </cell>
        </row>
        <row r="24">
          <cell r="A24" t="str">
            <v>2021/22</v>
          </cell>
          <cell r="B24">
            <v>96.072165822264949</v>
          </cell>
        </row>
        <row r="25">
          <cell r="A25" t="str">
            <v>2022/23</v>
          </cell>
          <cell r="B25">
            <v>95.711687633871477</v>
          </cell>
        </row>
        <row r="26">
          <cell r="A26" t="str">
            <v>2023/24</v>
          </cell>
          <cell r="B26">
            <v>93.278054279239115</v>
          </cell>
        </row>
        <row r="27">
          <cell r="A27" t="str">
            <v>2024/25</v>
          </cell>
          <cell r="B27">
            <v>93.278054279239115</v>
          </cell>
        </row>
        <row r="28">
          <cell r="A28" t="str">
            <v>2025/26</v>
          </cell>
          <cell r="B28">
            <v>53.684102230687017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4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5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1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13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14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15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16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17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18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19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20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2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Relationship Id="rId4" Type="http://schemas.openxmlformats.org/officeDocument/2006/relationships/comments" Target="../comments22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Relationship Id="rId4" Type="http://schemas.openxmlformats.org/officeDocument/2006/relationships/comments" Target="../comments23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Relationship Id="rId4" Type="http://schemas.openxmlformats.org/officeDocument/2006/relationships/comments" Target="../comments24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Relationship Id="rId4" Type="http://schemas.openxmlformats.org/officeDocument/2006/relationships/comments" Target="../comments25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Relationship Id="rId4" Type="http://schemas.openxmlformats.org/officeDocument/2006/relationships/comments" Target="../comments26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Relationship Id="rId4" Type="http://schemas.openxmlformats.org/officeDocument/2006/relationships/comments" Target="../comments27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Relationship Id="rId4" Type="http://schemas.openxmlformats.org/officeDocument/2006/relationships/comments" Target="../comments28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Relationship Id="rId4" Type="http://schemas.openxmlformats.org/officeDocument/2006/relationships/comments" Target="../comments29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Relationship Id="rId4" Type="http://schemas.openxmlformats.org/officeDocument/2006/relationships/comments" Target="../comments30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Relationship Id="rId4" Type="http://schemas.openxmlformats.org/officeDocument/2006/relationships/comments" Target="../comments3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opLeftCell="A34" workbookViewId="0">
      <selection activeCell="D32" sqref="D32"/>
    </sheetView>
  </sheetViews>
  <sheetFormatPr defaultRowHeight="14.5" x14ac:dyDescent="0.35"/>
  <cols>
    <col min="1" max="1" width="29.54296875" customWidth="1"/>
    <col min="2" max="9" width="15.08984375" customWidth="1"/>
  </cols>
  <sheetData>
    <row r="1" spans="1:10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</row>
    <row r="3" spans="1:10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</row>
    <row r="4" spans="1:10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7">
        <v>370208334.13999999</v>
      </c>
      <c r="J4" s="1"/>
    </row>
    <row r="5" spans="1:10" x14ac:dyDescent="0.35">
      <c r="A5" s="1" t="s">
        <v>11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128857.16</v>
      </c>
      <c r="G5" s="7">
        <v>61360.62</v>
      </c>
      <c r="H5" s="7">
        <v>272381.15000000002</v>
      </c>
      <c r="I5" s="7">
        <v>1383056.8400000003</v>
      </c>
      <c r="J5" s="1"/>
    </row>
    <row r="6" spans="1:10" x14ac:dyDescent="0.35">
      <c r="A6" s="1" t="s">
        <v>12</v>
      </c>
      <c r="B6" s="7">
        <v>48152747.350000001</v>
      </c>
      <c r="C6" s="7">
        <v>50268385.109999999</v>
      </c>
      <c r="D6" s="7">
        <v>50961621</v>
      </c>
      <c r="E6" s="7">
        <v>52680048.630000003</v>
      </c>
      <c r="F6" s="7">
        <v>54784347.840000004</v>
      </c>
      <c r="G6" s="7">
        <v>55611739.380000003</v>
      </c>
      <c r="H6" s="7">
        <v>56366387.990000002</v>
      </c>
      <c r="I6" s="7">
        <v>368825277.30000001</v>
      </c>
      <c r="J6" s="1"/>
    </row>
    <row r="7" spans="1:10" x14ac:dyDescent="0.35">
      <c r="A7" s="1" t="s">
        <v>13</v>
      </c>
      <c r="B7" s="7">
        <v>191936</v>
      </c>
      <c r="C7" s="7">
        <v>255881</v>
      </c>
      <c r="D7" s="7">
        <v>353878</v>
      </c>
      <c r="E7" s="7">
        <v>545249</v>
      </c>
      <c r="F7" s="7">
        <v>747766</v>
      </c>
      <c r="G7" s="7">
        <v>862137</v>
      </c>
      <c r="H7" s="8">
        <v>1237322.06</v>
      </c>
      <c r="I7" s="7">
        <v>4194169.06</v>
      </c>
      <c r="J7" s="1"/>
    </row>
    <row r="8" spans="1:10" x14ac:dyDescent="0.35">
      <c r="A8" s="1" t="s">
        <v>14</v>
      </c>
      <c r="B8" s="7">
        <v>47960811.350000001</v>
      </c>
      <c r="C8" s="7">
        <v>50012504.109999999</v>
      </c>
      <c r="D8" s="7">
        <v>50607743</v>
      </c>
      <c r="E8" s="7">
        <v>52134799.630000003</v>
      </c>
      <c r="F8" s="7">
        <v>54036581.840000004</v>
      </c>
      <c r="G8" s="7">
        <v>54749602.380000003</v>
      </c>
      <c r="H8" s="7">
        <v>55129065.93</v>
      </c>
      <c r="I8" s="7">
        <v>364631108.24000001</v>
      </c>
      <c r="J8" s="3"/>
    </row>
    <row r="9" spans="1:10" x14ac:dyDescent="0.35">
      <c r="A9" s="4" t="s">
        <v>15</v>
      </c>
      <c r="B9" s="2">
        <v>99.085256400456331</v>
      </c>
      <c r="C9" s="2">
        <v>98.984506840375602</v>
      </c>
      <c r="D9" s="2">
        <v>98.867712012568106</v>
      </c>
      <c r="E9" s="2">
        <v>98.615460156524435</v>
      </c>
      <c r="F9" s="2">
        <v>98.403620477078334</v>
      </c>
      <c r="G9" s="2">
        <v>98.341213943538264</v>
      </c>
      <c r="H9" s="2">
        <v>97.334505617047739</v>
      </c>
      <c r="I9" s="2">
        <v>98.493489912117738</v>
      </c>
      <c r="J9" s="1"/>
    </row>
    <row r="12" spans="1:10" x14ac:dyDescent="0.35">
      <c r="A12" s="1" t="s">
        <v>2</v>
      </c>
      <c r="B12" s="6">
        <v>99.085256400456331</v>
      </c>
      <c r="C12" s="1"/>
      <c r="D12" s="1"/>
      <c r="E12" s="1"/>
      <c r="F12" s="1"/>
      <c r="G12" s="1"/>
      <c r="H12" s="1"/>
      <c r="I12" s="1"/>
      <c r="J12" s="1"/>
    </row>
    <row r="13" spans="1:10" x14ac:dyDescent="0.35">
      <c r="A13" s="1" t="s">
        <v>3</v>
      </c>
      <c r="B13" s="6">
        <v>98.984506840375602</v>
      </c>
      <c r="C13" s="1"/>
      <c r="D13" s="1"/>
      <c r="E13" s="1"/>
      <c r="F13" s="1"/>
      <c r="G13" s="1"/>
      <c r="H13" s="1"/>
      <c r="I13" s="1"/>
      <c r="J13" s="1"/>
    </row>
    <row r="14" spans="1:10" x14ac:dyDescent="0.35">
      <c r="A14" s="1" t="s">
        <v>4</v>
      </c>
      <c r="B14" s="6">
        <v>98.867712012568106</v>
      </c>
      <c r="C14" s="1"/>
      <c r="D14" s="1"/>
      <c r="E14" s="1"/>
      <c r="F14" s="1"/>
      <c r="G14" s="1"/>
      <c r="H14" s="1"/>
      <c r="I14" s="1"/>
      <c r="J14" s="1"/>
    </row>
    <row r="15" spans="1:10" x14ac:dyDescent="0.35">
      <c r="A15" s="1" t="s">
        <v>5</v>
      </c>
      <c r="B15" s="6">
        <v>98.615460156524435</v>
      </c>
      <c r="C15" s="1"/>
      <c r="D15" s="1"/>
      <c r="E15" s="1"/>
      <c r="F15" s="1"/>
      <c r="G15" s="1"/>
      <c r="H15" s="1"/>
      <c r="I15" s="1"/>
      <c r="J15" s="1"/>
    </row>
    <row r="16" spans="1:10" x14ac:dyDescent="0.35">
      <c r="A16" s="1" t="s">
        <v>6</v>
      </c>
      <c r="B16" s="6">
        <v>98.403620477078334</v>
      </c>
      <c r="C16" s="1"/>
      <c r="D16" s="1"/>
      <c r="E16" s="1"/>
      <c r="F16" s="1"/>
      <c r="G16" s="1"/>
      <c r="H16" s="1"/>
      <c r="I16" s="1"/>
      <c r="J16" s="1"/>
    </row>
    <row r="17" spans="1:2" x14ac:dyDescent="0.35">
      <c r="A17" s="1" t="s">
        <v>7</v>
      </c>
      <c r="B17" s="6">
        <v>98.341213943538264</v>
      </c>
    </row>
    <row r="18" spans="1:2" x14ac:dyDescent="0.35">
      <c r="A18" s="1" t="s">
        <v>8</v>
      </c>
      <c r="B18" s="6">
        <v>97.334505617047739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topLeftCell="A3" workbookViewId="0">
      <pane xSplit="1" topLeftCell="E1" activePane="topRight" state="frozen"/>
      <selection pane="topRight" activeCell="K40" sqref="K40"/>
    </sheetView>
  </sheetViews>
  <sheetFormatPr defaultRowHeight="14.5" x14ac:dyDescent="0.35"/>
  <cols>
    <col min="1" max="1" width="28.90625" customWidth="1"/>
    <col min="2" max="12" width="15.54296875" customWidth="1"/>
  </cols>
  <sheetData>
    <row r="1" spans="1:13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</row>
    <row r="3" spans="1:13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9</v>
      </c>
      <c r="M3" s="1"/>
    </row>
    <row r="4" spans="1:13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7">
        <v>544056808.87</v>
      </c>
      <c r="M4" s="1"/>
    </row>
    <row r="5" spans="1:13" x14ac:dyDescent="0.35">
      <c r="A5" s="1" t="s">
        <v>49</v>
      </c>
      <c r="B5" s="7">
        <v>261057.17</v>
      </c>
      <c r="C5" s="7">
        <v>267839.48</v>
      </c>
      <c r="D5" s="7">
        <v>245907.24</v>
      </c>
      <c r="E5" s="7">
        <v>212419.78</v>
      </c>
      <c r="F5" s="7">
        <v>163662.94</v>
      </c>
      <c r="G5" s="7">
        <v>105648.32000000001</v>
      </c>
      <c r="H5" s="7">
        <v>323798.05</v>
      </c>
      <c r="I5" s="7">
        <v>19936.740000000002</v>
      </c>
      <c r="J5" s="7">
        <v>2163.48</v>
      </c>
      <c r="K5" s="7">
        <v>0.18</v>
      </c>
      <c r="L5" s="7">
        <v>1602433.3800000001</v>
      </c>
      <c r="M5" s="1"/>
    </row>
    <row r="6" spans="1:13" x14ac:dyDescent="0.35">
      <c r="A6" s="1" t="s">
        <v>50</v>
      </c>
      <c r="B6" s="7">
        <v>5369.42</v>
      </c>
      <c r="C6" s="7">
        <v>11921.18</v>
      </c>
      <c r="D6" s="7">
        <v>10498.53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61.46</v>
      </c>
      <c r="K6" s="7">
        <v>3.99</v>
      </c>
      <c r="L6" s="7">
        <v>316969.71000000002</v>
      </c>
      <c r="M6" s="1"/>
    </row>
    <row r="7" spans="1:13" x14ac:dyDescent="0.35">
      <c r="A7" s="1" t="s">
        <v>51</v>
      </c>
      <c r="B7" s="7">
        <v>48147892.25</v>
      </c>
      <c r="C7" s="7">
        <v>50269669.700000003</v>
      </c>
      <c r="D7" s="7">
        <v>50951922.289999999</v>
      </c>
      <c r="E7" s="7">
        <v>52665353.619999997</v>
      </c>
      <c r="F7" s="7">
        <v>54755597.770000003</v>
      </c>
      <c r="G7" s="7">
        <v>55568688.32</v>
      </c>
      <c r="H7" s="7">
        <v>56583522.510000005</v>
      </c>
      <c r="I7" s="7">
        <v>57025241.159999996</v>
      </c>
      <c r="J7" s="7">
        <v>57269322.780000001</v>
      </c>
      <c r="K7" s="7">
        <v>59534134.800000004</v>
      </c>
      <c r="L7" s="7">
        <v>542771345.20000005</v>
      </c>
      <c r="M7" s="1"/>
    </row>
    <row r="8" spans="1:13" x14ac:dyDescent="0.35">
      <c r="A8" s="1" t="s">
        <v>52</v>
      </c>
      <c r="B8" s="7">
        <v>124245</v>
      </c>
      <c r="C8" s="7">
        <v>176656</v>
      </c>
      <c r="D8" s="7">
        <v>233939</v>
      </c>
      <c r="E8" s="7">
        <v>361075</v>
      </c>
      <c r="F8" s="7">
        <v>466696</v>
      </c>
      <c r="G8" s="7">
        <v>510180</v>
      </c>
      <c r="H8" s="8">
        <v>644109</v>
      </c>
      <c r="I8" s="8">
        <v>869537</v>
      </c>
      <c r="J8" s="8">
        <v>1496036</v>
      </c>
      <c r="K8" s="8">
        <v>42214951</v>
      </c>
      <c r="L8" s="7">
        <v>47097424</v>
      </c>
      <c r="M8" s="1"/>
    </row>
    <row r="9" spans="1:13" x14ac:dyDescent="0.35">
      <c r="A9" s="1" t="s">
        <v>14</v>
      </c>
      <c r="B9" s="7">
        <v>48023647.25</v>
      </c>
      <c r="C9" s="7">
        <v>50093013.700000003</v>
      </c>
      <c r="D9" s="7">
        <v>50717983.289999999</v>
      </c>
      <c r="E9" s="7">
        <v>52304278.619999997</v>
      </c>
      <c r="F9" s="7">
        <v>54288901.770000003</v>
      </c>
      <c r="G9" s="7">
        <v>55058508.32</v>
      </c>
      <c r="H9" s="78">
        <v>55939413.510000005</v>
      </c>
      <c r="I9" s="7">
        <v>56155704.159999996</v>
      </c>
      <c r="J9" s="7">
        <v>55773286.780000001</v>
      </c>
      <c r="K9" s="7">
        <v>17319183.800000004</v>
      </c>
      <c r="L9" s="7">
        <v>495673921.20000005</v>
      </c>
      <c r="M9" s="3"/>
    </row>
    <row r="10" spans="1:13" x14ac:dyDescent="0.35">
      <c r="A10" s="4" t="s">
        <v>15</v>
      </c>
      <c r="B10" s="2">
        <v>99.215073037986031</v>
      </c>
      <c r="C10" s="2">
        <v>99.14385103247092</v>
      </c>
      <c r="D10" s="2">
        <v>99.083078369528593</v>
      </c>
      <c r="E10" s="2">
        <v>98.936037749693043</v>
      </c>
      <c r="F10" s="2">
        <v>98.863109100989462</v>
      </c>
      <c r="G10" s="2">
        <v>98.896070669677101</v>
      </c>
      <c r="H10" s="2">
        <v>98.765235119655713</v>
      </c>
      <c r="I10" s="2">
        <v>98.444653961461526</v>
      </c>
      <c r="J10" s="2">
        <v>97.384143968424553</v>
      </c>
      <c r="K10" s="2">
        <v>29.09118435424735</v>
      </c>
      <c r="L10" s="2"/>
      <c r="M10" s="1"/>
    </row>
    <row r="13" spans="1:13" x14ac:dyDescent="0.35">
      <c r="A13" s="1" t="s">
        <v>2</v>
      </c>
      <c r="B13" s="6">
        <v>99.215073037986031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 t="s">
        <v>3</v>
      </c>
      <c r="B14" s="6">
        <v>99.14385103247092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 t="s">
        <v>4</v>
      </c>
      <c r="B15" s="6">
        <v>99.083078369528593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 t="s">
        <v>5</v>
      </c>
      <c r="B16" s="6">
        <v>98.936037749693043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" x14ac:dyDescent="0.35">
      <c r="A17" s="1" t="s">
        <v>6</v>
      </c>
      <c r="B17" s="6">
        <v>98.863109100989462</v>
      </c>
    </row>
    <row r="18" spans="1:2" x14ac:dyDescent="0.35">
      <c r="A18" s="1" t="s">
        <v>7</v>
      </c>
      <c r="B18" s="6">
        <v>98.896070669677101</v>
      </c>
    </row>
    <row r="19" spans="1:2" x14ac:dyDescent="0.35">
      <c r="A19" s="1" t="s">
        <v>8</v>
      </c>
      <c r="B19" s="6">
        <v>98.765235119655713</v>
      </c>
    </row>
    <row r="20" spans="1:2" x14ac:dyDescent="0.35">
      <c r="A20" s="1" t="s">
        <v>16</v>
      </c>
      <c r="B20" s="6">
        <v>98.444653961461526</v>
      </c>
    </row>
    <row r="21" spans="1:2" x14ac:dyDescent="0.35">
      <c r="A21" s="1" t="s">
        <v>31</v>
      </c>
      <c r="B21" s="6">
        <v>97.384143968424553</v>
      </c>
    </row>
    <row r="22" spans="1:2" x14ac:dyDescent="0.35">
      <c r="A22" s="1" t="s">
        <v>48</v>
      </c>
      <c r="B22" s="6">
        <v>29.09118435424735</v>
      </c>
    </row>
    <row r="35" spans="3:6" x14ac:dyDescent="0.35">
      <c r="C35" s="1"/>
      <c r="D35" s="1"/>
      <c r="E35" s="1"/>
      <c r="F35" s="9"/>
    </row>
    <row r="36" spans="3:6" x14ac:dyDescent="0.35">
      <c r="C36" s="1"/>
      <c r="D36" s="1"/>
      <c r="E36" s="1"/>
      <c r="F36" s="9"/>
    </row>
    <row r="37" spans="3:6" x14ac:dyDescent="0.35">
      <c r="C37" s="9"/>
      <c r="D37" s="1"/>
      <c r="E37" s="1"/>
      <c r="F37" s="9"/>
    </row>
    <row r="38" spans="3:6" x14ac:dyDescent="0.35">
      <c r="C38" s="1"/>
      <c r="D38" s="1"/>
      <c r="E38" s="1"/>
      <c r="F38" s="9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2"/>
  <sheetViews>
    <sheetView topLeftCell="B1" workbookViewId="0">
      <selection activeCell="D34" sqref="D34"/>
    </sheetView>
  </sheetViews>
  <sheetFormatPr defaultRowHeight="14.5" x14ac:dyDescent="0.35"/>
  <cols>
    <col min="1" max="1" width="29.08984375" customWidth="1"/>
    <col min="2" max="11" width="14.453125" customWidth="1"/>
    <col min="12" max="12" width="16.54296875" customWidth="1"/>
  </cols>
  <sheetData>
    <row r="1" spans="1:13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</row>
    <row r="3" spans="1:13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9</v>
      </c>
      <c r="M3" s="1"/>
    </row>
    <row r="4" spans="1:13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7">
        <v>544056808.87</v>
      </c>
      <c r="M4" s="1"/>
    </row>
    <row r="5" spans="1:13" x14ac:dyDescent="0.35">
      <c r="A5" s="1" t="s">
        <v>53</v>
      </c>
      <c r="B5" s="7">
        <v>261057.17</v>
      </c>
      <c r="C5" s="7">
        <v>267839.48</v>
      </c>
      <c r="D5" s="7">
        <v>245907.24</v>
      </c>
      <c r="E5" s="7">
        <v>212419.78</v>
      </c>
      <c r="F5" s="7">
        <v>163662.94</v>
      </c>
      <c r="G5" s="7">
        <v>105648.32000000001</v>
      </c>
      <c r="H5" s="7">
        <v>323798.05</v>
      </c>
      <c r="I5" s="7">
        <v>19936.740000000002</v>
      </c>
      <c r="J5" s="7">
        <v>2294.1799999999998</v>
      </c>
      <c r="K5" s="7">
        <v>150.15</v>
      </c>
      <c r="L5" s="7">
        <v>1602714.05</v>
      </c>
      <c r="M5" s="1"/>
    </row>
    <row r="6" spans="1:13" x14ac:dyDescent="0.35">
      <c r="A6" s="1" t="s">
        <v>54</v>
      </c>
      <c r="B6" s="7">
        <v>5654.95</v>
      </c>
      <c r="C6" s="7">
        <v>11921.18</v>
      </c>
      <c r="D6" s="7">
        <v>10522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192.15</v>
      </c>
      <c r="K6" s="7">
        <v>4.24</v>
      </c>
      <c r="L6" s="7">
        <v>317409.65000000002</v>
      </c>
      <c r="M6" s="1"/>
    </row>
    <row r="7" spans="1:13" x14ac:dyDescent="0.35">
      <c r="A7" s="1" t="s">
        <v>55</v>
      </c>
      <c r="B7" s="7">
        <v>48148177.780000001</v>
      </c>
      <c r="C7" s="7">
        <v>50269669.700000003</v>
      </c>
      <c r="D7" s="7">
        <v>50951945.759999998</v>
      </c>
      <c r="E7" s="7">
        <v>52665353.619999997</v>
      </c>
      <c r="F7" s="7">
        <v>54755597.770000003</v>
      </c>
      <c r="G7" s="7">
        <v>55568688.32</v>
      </c>
      <c r="H7" s="7">
        <v>56583522.510000005</v>
      </c>
      <c r="I7" s="7">
        <v>57025241.159999996</v>
      </c>
      <c r="J7" s="7">
        <v>57269322.769999996</v>
      </c>
      <c r="K7" s="7">
        <v>59533985.080000006</v>
      </c>
      <c r="L7" s="7">
        <v>542771504.47000003</v>
      </c>
      <c r="M7" s="1"/>
    </row>
    <row r="8" spans="1:13" x14ac:dyDescent="0.35">
      <c r="A8" s="1" t="s">
        <v>56</v>
      </c>
      <c r="B8" s="7">
        <v>119915</v>
      </c>
      <c r="C8" s="7">
        <v>174784</v>
      </c>
      <c r="D8" s="7">
        <v>228925</v>
      </c>
      <c r="E8" s="7">
        <v>354142</v>
      </c>
      <c r="F8" s="7">
        <v>452056</v>
      </c>
      <c r="G8" s="7">
        <v>493300</v>
      </c>
      <c r="H8" s="8">
        <v>619081</v>
      </c>
      <c r="I8" s="8">
        <v>817299</v>
      </c>
      <c r="J8" s="8">
        <v>1298033</v>
      </c>
      <c r="K8" s="8">
        <v>25581681</v>
      </c>
      <c r="L8" s="7">
        <v>30139216</v>
      </c>
      <c r="M8" s="1"/>
    </row>
    <row r="9" spans="1:13" x14ac:dyDescent="0.35">
      <c r="A9" s="1" t="s">
        <v>14</v>
      </c>
      <c r="B9" s="7">
        <v>48028262.780000001</v>
      </c>
      <c r="C9" s="7">
        <v>50094885.700000003</v>
      </c>
      <c r="D9" s="7">
        <v>50723020.759999998</v>
      </c>
      <c r="E9" s="7">
        <v>52311211.619999997</v>
      </c>
      <c r="F9" s="7">
        <v>54303541.770000003</v>
      </c>
      <c r="G9" s="7">
        <v>55075388.32</v>
      </c>
      <c r="H9" s="7">
        <v>55964441.510000005</v>
      </c>
      <c r="I9" s="7">
        <v>56207942.159999996</v>
      </c>
      <c r="J9" s="7">
        <v>55971289.769999996</v>
      </c>
      <c r="K9" s="7">
        <v>33952304.080000006</v>
      </c>
      <c r="L9" s="7">
        <v>512632288.47000003</v>
      </c>
      <c r="M9" s="3"/>
    </row>
    <row r="10" spans="1:13" x14ac:dyDescent="0.35">
      <c r="A10" s="4" t="s">
        <v>15</v>
      </c>
      <c r="B10" s="2">
        <v>99.224608551681513</v>
      </c>
      <c r="C10" s="2">
        <v>99.147556085839128</v>
      </c>
      <c r="D10" s="2">
        <v>99.092919613253514</v>
      </c>
      <c r="E10" s="2">
        <v>98.949151849874056</v>
      </c>
      <c r="F10" s="2">
        <v>98.889769355112307</v>
      </c>
      <c r="G10" s="2">
        <v>98.926390518940039</v>
      </c>
      <c r="H10" s="2">
        <v>98.80942393304278</v>
      </c>
      <c r="I10" s="2">
        <v>98.536230621581154</v>
      </c>
      <c r="J10" s="2">
        <v>97.729871337162891</v>
      </c>
      <c r="K10" s="2">
        <v>57.029981819509558</v>
      </c>
      <c r="L10" s="2">
        <v>94.224036922675708</v>
      </c>
      <c r="M10" s="1"/>
    </row>
    <row r="13" spans="1:13" x14ac:dyDescent="0.35">
      <c r="A13" s="1" t="s">
        <v>2</v>
      </c>
      <c r="B13" s="6">
        <v>99.224608551681513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 t="s">
        <v>3</v>
      </c>
      <c r="B14" s="6">
        <v>99.147556085839128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 t="s">
        <v>4</v>
      </c>
      <c r="B15" s="6">
        <v>99.092919613253514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 t="s">
        <v>5</v>
      </c>
      <c r="B16" s="6">
        <v>98.949151849874056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" x14ac:dyDescent="0.35">
      <c r="A17" s="1" t="s">
        <v>6</v>
      </c>
      <c r="B17" s="6">
        <v>98.889769355112307</v>
      </c>
    </row>
    <row r="18" spans="1:2" x14ac:dyDescent="0.35">
      <c r="A18" s="1" t="s">
        <v>7</v>
      </c>
      <c r="B18" s="6">
        <v>98.926390518940039</v>
      </c>
    </row>
    <row r="19" spans="1:2" x14ac:dyDescent="0.35">
      <c r="A19" s="1" t="s">
        <v>8</v>
      </c>
      <c r="B19" s="6">
        <v>98.80942393304278</v>
      </c>
    </row>
    <row r="20" spans="1:2" x14ac:dyDescent="0.35">
      <c r="A20" s="1" t="s">
        <v>16</v>
      </c>
      <c r="B20" s="6">
        <v>98.536230621581154</v>
      </c>
    </row>
    <row r="21" spans="1:2" x14ac:dyDescent="0.35">
      <c r="A21" s="1" t="s">
        <v>31</v>
      </c>
      <c r="B21" s="6">
        <v>97.729871337162891</v>
      </c>
    </row>
    <row r="22" spans="1:2" x14ac:dyDescent="0.35">
      <c r="A22" s="1" t="s">
        <v>48</v>
      </c>
      <c r="B22" s="6">
        <v>57.029981819509558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"/>
  <sheetViews>
    <sheetView topLeftCell="B1" workbookViewId="0">
      <selection activeCell="G31" sqref="G31"/>
    </sheetView>
  </sheetViews>
  <sheetFormatPr defaultRowHeight="14.5" x14ac:dyDescent="0.35"/>
  <cols>
    <col min="1" max="1" width="30.08984375" customWidth="1"/>
    <col min="2" max="11" width="14" bestFit="1" customWidth="1"/>
    <col min="12" max="13" width="15" bestFit="1" customWidth="1"/>
  </cols>
  <sheetData>
    <row r="1" spans="1:14" x14ac:dyDescent="0.35">
      <c r="A1" s="4"/>
      <c r="B1" s="4" t="s">
        <v>0</v>
      </c>
      <c r="C1" s="4"/>
      <c r="D1" s="4"/>
      <c r="E1" s="4"/>
      <c r="F1" s="4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16</v>
      </c>
      <c r="K3" s="5" t="s">
        <v>31</v>
      </c>
      <c r="L3" s="5" t="s">
        <v>48</v>
      </c>
      <c r="M3" s="5" t="s">
        <v>9</v>
      </c>
      <c r="N3" s="1"/>
    </row>
    <row r="4" spans="1:14" x14ac:dyDescent="0.35">
      <c r="A4" s="1"/>
      <c r="B4" s="1" t="s">
        <v>10</v>
      </c>
      <c r="C4" s="10">
        <v>48403580</v>
      </c>
      <c r="D4" s="7">
        <v>50525588</v>
      </c>
      <c r="E4" s="7">
        <v>51187331</v>
      </c>
      <c r="F4" s="7">
        <v>52866761</v>
      </c>
      <c r="G4" s="7">
        <v>54913205</v>
      </c>
      <c r="H4" s="7">
        <v>55673100</v>
      </c>
      <c r="I4" s="8">
        <v>56638769.140000001</v>
      </c>
      <c r="J4" s="8">
        <v>57042918.939999998</v>
      </c>
      <c r="K4" s="8">
        <v>57271424.799999997</v>
      </c>
      <c r="L4" s="8">
        <v>59534130.990000002</v>
      </c>
      <c r="M4" s="7">
        <v>544056808.87</v>
      </c>
      <c r="N4" s="1"/>
    </row>
    <row r="5" spans="1:14" x14ac:dyDescent="0.35">
      <c r="A5" s="1"/>
      <c r="B5" s="1" t="s">
        <v>57</v>
      </c>
      <c r="C5" s="7">
        <v>261057.17</v>
      </c>
      <c r="D5" s="7">
        <v>267839.48</v>
      </c>
      <c r="E5" s="7">
        <v>245907.24</v>
      </c>
      <c r="F5" s="7">
        <v>212419.78</v>
      </c>
      <c r="G5" s="7">
        <v>163662.94</v>
      </c>
      <c r="H5" s="7">
        <v>105648.32000000001</v>
      </c>
      <c r="I5" s="7">
        <v>323798.05</v>
      </c>
      <c r="J5" s="7">
        <v>19936.740000000002</v>
      </c>
      <c r="K5" s="7">
        <v>2294.1799999999998</v>
      </c>
      <c r="L5" s="7">
        <v>154.25</v>
      </c>
      <c r="M5" s="7">
        <v>1602718.1500000001</v>
      </c>
      <c r="N5" s="1"/>
    </row>
    <row r="6" spans="1:14" x14ac:dyDescent="0.35">
      <c r="A6" s="1"/>
      <c r="B6" s="1" t="s">
        <v>58</v>
      </c>
      <c r="C6" s="7">
        <v>5654.95</v>
      </c>
      <c r="D6" s="7">
        <v>11921.18</v>
      </c>
      <c r="E6" s="7">
        <v>10641.82</v>
      </c>
      <c r="F6" s="7">
        <v>11012.4</v>
      </c>
      <c r="G6" s="7">
        <v>6087.9</v>
      </c>
      <c r="H6" s="7">
        <v>1236.6400000000001</v>
      </c>
      <c r="I6" s="7">
        <v>268551.42</v>
      </c>
      <c r="J6" s="7">
        <v>2258.96</v>
      </c>
      <c r="K6" s="7">
        <v>192.15</v>
      </c>
      <c r="L6" s="7">
        <v>6.47</v>
      </c>
      <c r="M6" s="7">
        <v>317563.89</v>
      </c>
      <c r="N6" s="1"/>
    </row>
    <row r="7" spans="1:14" x14ac:dyDescent="0.35">
      <c r="A7" s="1"/>
      <c r="B7" s="1" t="s">
        <v>59</v>
      </c>
      <c r="C7" s="7">
        <v>48148177.780000001</v>
      </c>
      <c r="D7" s="7">
        <v>50269669.700000003</v>
      </c>
      <c r="E7" s="7">
        <v>50952065.579999998</v>
      </c>
      <c r="F7" s="7">
        <v>52665353.619999997</v>
      </c>
      <c r="G7" s="7">
        <v>54755629.960000001</v>
      </c>
      <c r="H7" s="7">
        <v>55568688.32</v>
      </c>
      <c r="I7" s="7">
        <v>56583522.510000005</v>
      </c>
      <c r="J7" s="7">
        <v>57025241.159999996</v>
      </c>
      <c r="K7" s="7">
        <v>57269322.769999996</v>
      </c>
      <c r="L7" s="7">
        <v>59533983.210000001</v>
      </c>
      <c r="M7" s="7">
        <v>542771654.61000001</v>
      </c>
      <c r="N7" s="1"/>
    </row>
    <row r="8" spans="1:14" x14ac:dyDescent="0.35">
      <c r="A8" s="1"/>
      <c r="B8" s="1" t="s">
        <v>60</v>
      </c>
      <c r="C8" s="7">
        <v>116750</v>
      </c>
      <c r="D8" s="7">
        <v>168740</v>
      </c>
      <c r="E8" s="7">
        <v>222480</v>
      </c>
      <c r="F8" s="7">
        <v>342302</v>
      </c>
      <c r="G8" s="7">
        <v>436010</v>
      </c>
      <c r="H8" s="7">
        <v>472488</v>
      </c>
      <c r="I8" s="8">
        <v>595169</v>
      </c>
      <c r="J8" s="8">
        <v>755583</v>
      </c>
      <c r="K8" s="8">
        <v>1151810</v>
      </c>
      <c r="L8" s="8">
        <v>9090232</v>
      </c>
      <c r="M8" s="7">
        <v>13351564</v>
      </c>
      <c r="N8" s="1"/>
    </row>
    <row r="9" spans="1:14" x14ac:dyDescent="0.35">
      <c r="A9" s="1"/>
      <c r="B9" s="1" t="s">
        <v>14</v>
      </c>
      <c r="C9" s="7">
        <v>48031427.780000001</v>
      </c>
      <c r="D9" s="7">
        <v>50100929.700000003</v>
      </c>
      <c r="E9" s="7">
        <v>50729585.579999998</v>
      </c>
      <c r="F9" s="7">
        <v>52323051.619999997</v>
      </c>
      <c r="G9" s="7">
        <v>54319619.960000001</v>
      </c>
      <c r="H9" s="7">
        <v>55096200.32</v>
      </c>
      <c r="I9" s="7">
        <v>55988353.510000005</v>
      </c>
      <c r="J9" s="7">
        <v>56269658.159999996</v>
      </c>
      <c r="K9" s="7">
        <v>56117512.769999996</v>
      </c>
      <c r="L9" s="7">
        <v>50443751.210000001</v>
      </c>
      <c r="M9" s="7">
        <v>529420090.61000001</v>
      </c>
      <c r="N9" s="3"/>
    </row>
    <row r="10" spans="1:14" x14ac:dyDescent="0.35">
      <c r="A10" s="4"/>
      <c r="B10" s="4" t="s">
        <v>15</v>
      </c>
      <c r="C10" s="2">
        <v>99.231147324226839</v>
      </c>
      <c r="D10" s="2">
        <v>99.159518341478787</v>
      </c>
      <c r="E10" s="2">
        <v>99.105744700773712</v>
      </c>
      <c r="F10" s="2">
        <v>98.971547774602641</v>
      </c>
      <c r="G10" s="2">
        <v>98.919048633202166</v>
      </c>
      <c r="H10" s="2">
        <v>98.963773025033632</v>
      </c>
      <c r="I10" s="2">
        <v>98.85164236462785</v>
      </c>
      <c r="J10" s="2">
        <v>98.644422840960601</v>
      </c>
      <c r="K10" s="2">
        <v>97.985187143449593</v>
      </c>
      <c r="L10" s="2">
        <v>84.730809656855627</v>
      </c>
      <c r="M10" s="2">
        <v>97.309707732470017</v>
      </c>
      <c r="N10" s="1"/>
    </row>
    <row r="13" spans="1:14" x14ac:dyDescent="0.35">
      <c r="A13" s="1"/>
      <c r="B13" s="1" t="s">
        <v>2</v>
      </c>
      <c r="C13" s="6">
        <v>99.231147324226839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 t="s">
        <v>3</v>
      </c>
      <c r="C14" s="6">
        <v>99.159518341478787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 t="s">
        <v>4</v>
      </c>
      <c r="C15" s="6">
        <v>99.105744700773712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 t="s">
        <v>5</v>
      </c>
      <c r="C16" s="6">
        <v>98.971547774602641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3" x14ac:dyDescent="0.35">
      <c r="A17" s="1"/>
      <c r="B17" s="1" t="s">
        <v>6</v>
      </c>
      <c r="C17" s="6">
        <v>98.919048633202166</v>
      </c>
    </row>
    <row r="18" spans="1:3" x14ac:dyDescent="0.35">
      <c r="A18" s="1"/>
      <c r="B18" s="1" t="s">
        <v>7</v>
      </c>
      <c r="C18" s="6">
        <v>98.963773025033632</v>
      </c>
    </row>
    <row r="19" spans="1:3" x14ac:dyDescent="0.35">
      <c r="A19" s="1"/>
      <c r="B19" s="1" t="s">
        <v>8</v>
      </c>
      <c r="C19" s="6">
        <v>98.85164236462785</v>
      </c>
    </row>
    <row r="20" spans="1:3" x14ac:dyDescent="0.35">
      <c r="A20" s="1"/>
      <c r="B20" s="1" t="s">
        <v>16</v>
      </c>
      <c r="C20" s="6">
        <v>98.644422840960601</v>
      </c>
    </row>
    <row r="21" spans="1:3" x14ac:dyDescent="0.35">
      <c r="A21" s="1"/>
      <c r="B21" s="1" t="s">
        <v>31</v>
      </c>
      <c r="C21" s="6">
        <v>97.985187143449593</v>
      </c>
    </row>
    <row r="22" spans="1:3" x14ac:dyDescent="0.35">
      <c r="B22" s="1" t="s">
        <v>48</v>
      </c>
      <c r="C22" s="6">
        <v>84.730809656855627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2"/>
  <sheetViews>
    <sheetView workbookViewId="0">
      <selection activeCell="K7" sqref="K7"/>
    </sheetView>
  </sheetViews>
  <sheetFormatPr defaultRowHeight="14.5" x14ac:dyDescent="0.35"/>
  <cols>
    <col min="1" max="1" width="28.453125" customWidth="1"/>
    <col min="2" max="11" width="14" bestFit="1" customWidth="1"/>
    <col min="12" max="12" width="15" bestFit="1" customWidth="1"/>
  </cols>
  <sheetData>
    <row r="1" spans="1:13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</row>
    <row r="3" spans="1:13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9</v>
      </c>
      <c r="M3" s="1"/>
    </row>
    <row r="4" spans="1:13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7">
        <v>544056808.87</v>
      </c>
      <c r="M4" s="1"/>
    </row>
    <row r="5" spans="1:13" x14ac:dyDescent="0.35">
      <c r="A5" s="1" t="s">
        <v>61</v>
      </c>
      <c r="B5" s="7">
        <v>262097.74</v>
      </c>
      <c r="C5" s="7">
        <v>271374.39</v>
      </c>
      <c r="D5" s="7">
        <v>250121.78</v>
      </c>
      <c r="E5" s="7">
        <v>217706.2</v>
      </c>
      <c r="F5" s="7">
        <v>172122.6</v>
      </c>
      <c r="G5" s="7">
        <v>124225.95</v>
      </c>
      <c r="H5" s="7">
        <v>341176.3</v>
      </c>
      <c r="I5" s="7">
        <v>38603.96</v>
      </c>
      <c r="J5" s="7">
        <v>19800.91</v>
      </c>
      <c r="K5" s="7">
        <v>156.65</v>
      </c>
      <c r="L5" s="7">
        <v>1697386.48</v>
      </c>
      <c r="M5" s="1"/>
    </row>
    <row r="6" spans="1:13" x14ac:dyDescent="0.35">
      <c r="A6" s="1" t="s">
        <v>62</v>
      </c>
      <c r="B6" s="7">
        <v>5654.95</v>
      </c>
      <c r="C6" s="7">
        <v>11921.18</v>
      </c>
      <c r="D6" s="7">
        <v>10641.82</v>
      </c>
      <c r="E6" s="7">
        <v>11012.4</v>
      </c>
      <c r="F6" s="7">
        <v>6087.9</v>
      </c>
      <c r="G6" s="7">
        <v>1236.6400000000001</v>
      </c>
      <c r="H6" s="7">
        <v>268551.42</v>
      </c>
      <c r="I6" s="7">
        <v>2258.96</v>
      </c>
      <c r="J6" s="7">
        <v>192.15</v>
      </c>
      <c r="K6" s="7">
        <v>124.95</v>
      </c>
      <c r="L6" s="7">
        <v>317682.37000000005</v>
      </c>
      <c r="M6" s="1"/>
    </row>
    <row r="7" spans="1:13" x14ac:dyDescent="0.35">
      <c r="A7" s="1" t="s">
        <v>63</v>
      </c>
      <c r="B7" s="7">
        <v>48147137.210000001</v>
      </c>
      <c r="C7" s="7">
        <v>50266134.789999999</v>
      </c>
      <c r="D7" s="7">
        <v>50947851.039999999</v>
      </c>
      <c r="E7" s="7">
        <v>52660067.199999996</v>
      </c>
      <c r="F7" s="7">
        <v>54747170.299999997</v>
      </c>
      <c r="G7" s="7">
        <v>55550110.689999998</v>
      </c>
      <c r="H7" s="7">
        <v>56566144.260000005</v>
      </c>
      <c r="I7" s="7">
        <v>57006573.939999998</v>
      </c>
      <c r="J7" s="7">
        <v>57251816.039999999</v>
      </c>
      <c r="K7" s="7">
        <v>59534099.290000007</v>
      </c>
      <c r="L7" s="7">
        <v>542677104.75999999</v>
      </c>
      <c r="M7" s="1"/>
    </row>
    <row r="8" spans="1:13" x14ac:dyDescent="0.35">
      <c r="A8" s="1" t="s">
        <v>64</v>
      </c>
      <c r="B8" s="1">
        <v>112555</v>
      </c>
      <c r="C8" s="1">
        <v>160285</v>
      </c>
      <c r="D8" s="1">
        <v>211346</v>
      </c>
      <c r="E8" s="1">
        <v>325240</v>
      </c>
      <c r="F8" s="1">
        <v>410288</v>
      </c>
      <c r="G8" s="1">
        <v>442989</v>
      </c>
      <c r="H8" s="1">
        <v>555693</v>
      </c>
      <c r="I8" s="1">
        <v>789549</v>
      </c>
      <c r="J8" s="1">
        <v>1039891</v>
      </c>
      <c r="K8" s="1">
        <v>2324635</v>
      </c>
      <c r="L8" s="7">
        <v>6372471</v>
      </c>
      <c r="M8" s="1"/>
    </row>
    <row r="9" spans="1:13" x14ac:dyDescent="0.35">
      <c r="A9" s="1" t="s">
        <v>14</v>
      </c>
      <c r="B9" s="7">
        <v>48034582.210000001</v>
      </c>
      <c r="C9" s="7">
        <v>50105849.789999999</v>
      </c>
      <c r="D9" s="7">
        <v>50736505.039999999</v>
      </c>
      <c r="E9" s="7">
        <v>52334827.199999996</v>
      </c>
      <c r="F9" s="7">
        <v>54336882.299999997</v>
      </c>
      <c r="G9" s="7">
        <v>55107121.689999998</v>
      </c>
      <c r="H9" s="7">
        <v>56010451.260000005</v>
      </c>
      <c r="I9" s="7">
        <v>56217024.939999998</v>
      </c>
      <c r="J9" s="7">
        <v>56211925.039999999</v>
      </c>
      <c r="K9" s="7">
        <v>57209464.290000007</v>
      </c>
      <c r="L9" s="7">
        <v>536304633.75999999</v>
      </c>
      <c r="M9" s="3"/>
    </row>
    <row r="10" spans="1:13" x14ac:dyDescent="0.35">
      <c r="A10" s="4" t="s">
        <v>15</v>
      </c>
      <c r="B10" s="2">
        <v>99.237664259544445</v>
      </c>
      <c r="C10" s="2">
        <v>99.169256159868937</v>
      </c>
      <c r="D10" s="2">
        <v>99.119262615978158</v>
      </c>
      <c r="E10" s="2">
        <v>98.993821845828606</v>
      </c>
      <c r="F10" s="2">
        <v>98.95048431429197</v>
      </c>
      <c r="G10" s="2">
        <v>98.983389985468733</v>
      </c>
      <c r="H10" s="2">
        <v>98.890657601603394</v>
      </c>
      <c r="I10" s="2">
        <v>98.552153334108468</v>
      </c>
      <c r="J10" s="2">
        <v>98.150037713048135</v>
      </c>
      <c r="K10" s="2">
        <v>96.095237032366413</v>
      </c>
      <c r="L10" s="2">
        <v>98.575116608484109</v>
      </c>
      <c r="M10" s="1"/>
    </row>
    <row r="11" spans="1:13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7"/>
      <c r="M11" s="1"/>
    </row>
    <row r="13" spans="1:13" x14ac:dyDescent="0.35">
      <c r="A13" s="1" t="s">
        <v>2</v>
      </c>
      <c r="B13" s="6">
        <v>99.237664259544445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 t="s">
        <v>3</v>
      </c>
      <c r="B14" s="6">
        <v>99.169256159868937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 t="s">
        <v>4</v>
      </c>
      <c r="B15" s="6">
        <v>99.119262615978158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 t="s">
        <v>5</v>
      </c>
      <c r="B16" s="6">
        <v>98.993821845828606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" x14ac:dyDescent="0.35">
      <c r="A17" s="1" t="s">
        <v>6</v>
      </c>
      <c r="B17" s="6">
        <v>98.95048431429197</v>
      </c>
    </row>
    <row r="18" spans="1:2" x14ac:dyDescent="0.35">
      <c r="A18" s="1" t="s">
        <v>7</v>
      </c>
      <c r="B18" s="6">
        <v>98.983389985468733</v>
      </c>
    </row>
    <row r="19" spans="1:2" x14ac:dyDescent="0.35">
      <c r="A19" s="1" t="s">
        <v>8</v>
      </c>
      <c r="B19" s="6">
        <v>98.890657601603394</v>
      </c>
    </row>
    <row r="20" spans="1:2" x14ac:dyDescent="0.35">
      <c r="A20" s="1" t="s">
        <v>16</v>
      </c>
      <c r="B20" s="6">
        <v>98.552153334108468</v>
      </c>
    </row>
    <row r="21" spans="1:2" x14ac:dyDescent="0.35">
      <c r="A21" s="1" t="s">
        <v>31</v>
      </c>
      <c r="B21" s="6">
        <v>98.150037713048135</v>
      </c>
    </row>
    <row r="22" spans="1:2" x14ac:dyDescent="0.35">
      <c r="A22" s="1" t="s">
        <v>48</v>
      </c>
      <c r="B22" s="6">
        <v>96.095237032366413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3"/>
  <sheetViews>
    <sheetView workbookViewId="0">
      <selection activeCell="D12" sqref="D12"/>
    </sheetView>
  </sheetViews>
  <sheetFormatPr defaultRowHeight="14.5" x14ac:dyDescent="0.35"/>
  <cols>
    <col min="1" max="1" width="27.54296875" customWidth="1"/>
    <col min="2" max="13" width="14.08984375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66</v>
      </c>
      <c r="B5" s="7">
        <v>270551.42</v>
      </c>
      <c r="C5" s="7">
        <v>288422.96999999997</v>
      </c>
      <c r="D5" s="7">
        <v>275859.98</v>
      </c>
      <c r="E5" s="7">
        <v>244429</v>
      </c>
      <c r="F5" s="7">
        <v>200934.55</v>
      </c>
      <c r="G5" s="7">
        <v>150619.56</v>
      </c>
      <c r="H5" s="7">
        <v>366172.88</v>
      </c>
      <c r="I5" s="7">
        <v>56188.639999999999</v>
      </c>
      <c r="J5" s="7">
        <v>31298.21</v>
      </c>
      <c r="K5" s="7">
        <v>156.68</v>
      </c>
      <c r="L5" s="7">
        <v>6.87</v>
      </c>
      <c r="M5" s="7">
        <v>1884640.7599999998</v>
      </c>
      <c r="N5" s="1"/>
    </row>
    <row r="6" spans="1:14" x14ac:dyDescent="0.35">
      <c r="A6" s="1" t="s">
        <v>67</v>
      </c>
      <c r="B6" s="7">
        <v>5654.95</v>
      </c>
      <c r="C6" s="7">
        <v>11921.18</v>
      </c>
      <c r="D6" s="7">
        <v>10641.82</v>
      </c>
      <c r="E6" s="7">
        <v>11012.4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1140.04</v>
      </c>
      <c r="K6" s="7">
        <v>124.96</v>
      </c>
      <c r="L6" s="7">
        <v>2682.41</v>
      </c>
      <c r="M6" s="7">
        <v>321416.67</v>
      </c>
      <c r="N6" s="1"/>
    </row>
    <row r="7" spans="1:14" x14ac:dyDescent="0.35">
      <c r="A7" s="1" t="s">
        <v>68</v>
      </c>
      <c r="B7" s="7">
        <v>48138683.530000001</v>
      </c>
      <c r="C7" s="7">
        <v>50249086.210000001</v>
      </c>
      <c r="D7" s="7">
        <v>50922112.840000004</v>
      </c>
      <c r="E7" s="7">
        <v>52633344.399999999</v>
      </c>
      <c r="F7" s="7">
        <v>54718358.350000001</v>
      </c>
      <c r="G7" s="7">
        <v>55523717.079999998</v>
      </c>
      <c r="H7" s="7">
        <v>56541251.669999994</v>
      </c>
      <c r="I7" s="7">
        <v>56988989.259999998</v>
      </c>
      <c r="J7" s="7">
        <v>57241266.629999995</v>
      </c>
      <c r="K7" s="7">
        <v>59534099.270000003</v>
      </c>
      <c r="L7" s="7">
        <v>62560232.240000002</v>
      </c>
      <c r="M7" s="7">
        <v>605051141.48000002</v>
      </c>
      <c r="N7" s="1"/>
    </row>
    <row r="8" spans="1:14" x14ac:dyDescent="0.35">
      <c r="A8" s="1" t="s">
        <v>69</v>
      </c>
      <c r="B8" s="11">
        <v>98471</v>
      </c>
      <c r="C8" s="11">
        <v>134829</v>
      </c>
      <c r="D8" s="11">
        <v>174380</v>
      </c>
      <c r="E8" s="11">
        <v>284582</v>
      </c>
      <c r="F8" s="11">
        <v>366126</v>
      </c>
      <c r="G8" s="11">
        <v>398654</v>
      </c>
      <c r="H8" s="11">
        <v>493195</v>
      </c>
      <c r="I8" s="11">
        <v>725634</v>
      </c>
      <c r="J8" s="11">
        <v>924263</v>
      </c>
      <c r="K8" s="11">
        <v>1670415</v>
      </c>
      <c r="L8" s="11">
        <v>26675909</v>
      </c>
      <c r="M8" s="7">
        <v>31946458</v>
      </c>
      <c r="N8" s="1"/>
    </row>
    <row r="9" spans="1:14" x14ac:dyDescent="0.35">
      <c r="A9" s="1" t="s">
        <v>14</v>
      </c>
      <c r="B9" s="7">
        <v>48040212.530000001</v>
      </c>
      <c r="C9" s="7">
        <v>50114257.210000001</v>
      </c>
      <c r="D9" s="7">
        <v>50747732.840000004</v>
      </c>
      <c r="E9" s="7">
        <v>52348762.399999999</v>
      </c>
      <c r="F9" s="7">
        <v>54352232.350000001</v>
      </c>
      <c r="G9" s="7">
        <v>55125063.079999998</v>
      </c>
      <c r="H9" s="7">
        <v>56048056.669999994</v>
      </c>
      <c r="I9" s="7">
        <v>56263355.259999998</v>
      </c>
      <c r="J9" s="7">
        <v>56317003.629999995</v>
      </c>
      <c r="K9" s="7">
        <v>57863684.270000003</v>
      </c>
      <c r="L9" s="7">
        <v>35884323.240000002</v>
      </c>
      <c r="M9" s="7">
        <v>573104683.48000002</v>
      </c>
      <c r="N9" s="3"/>
    </row>
    <row r="10" spans="1:14" x14ac:dyDescent="0.35">
      <c r="A10" s="4" t="s">
        <v>15</v>
      </c>
      <c r="B10" s="2">
        <v>99.249296291720583</v>
      </c>
      <c r="C10" s="2">
        <v>99.185896084969855</v>
      </c>
      <c r="D10" s="2">
        <v>99.141197340412219</v>
      </c>
      <c r="E10" s="2">
        <v>99.020180941291258</v>
      </c>
      <c r="F10" s="2">
        <v>98.978437608950344</v>
      </c>
      <c r="G10" s="2">
        <v>99.01561630302605</v>
      </c>
      <c r="H10" s="2">
        <v>98.957052776800509</v>
      </c>
      <c r="I10" s="2">
        <v>98.633373441460847</v>
      </c>
      <c r="J10" s="2">
        <v>98.333512439522892</v>
      </c>
      <c r="K10" s="2">
        <v>97.194136048982415</v>
      </c>
      <c r="L10" s="2">
        <v>57.362092020451307</v>
      </c>
      <c r="M10" s="2">
        <v>94.475949797444542</v>
      </c>
      <c r="N10" s="1"/>
    </row>
    <row r="13" spans="1:14" x14ac:dyDescent="0.35">
      <c r="A13" s="1" t="s">
        <v>2</v>
      </c>
      <c r="B13" s="6">
        <v>99.249296291720583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99.185896084969855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99.141197340412219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99.020180941291258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98.978437608950344</v>
      </c>
    </row>
    <row r="18" spans="1:2" x14ac:dyDescent="0.35">
      <c r="A18" s="1" t="s">
        <v>7</v>
      </c>
      <c r="B18" s="6">
        <v>99.01561630302605</v>
      </c>
    </row>
    <row r="19" spans="1:2" x14ac:dyDescent="0.35">
      <c r="A19" s="1" t="s">
        <v>8</v>
      </c>
      <c r="B19" s="6">
        <v>98.957052776800509</v>
      </c>
    </row>
    <row r="20" spans="1:2" x14ac:dyDescent="0.35">
      <c r="A20" s="1" t="s">
        <v>16</v>
      </c>
      <c r="B20" s="6">
        <v>98.633373441460847</v>
      </c>
    </row>
    <row r="21" spans="1:2" x14ac:dyDescent="0.35">
      <c r="A21" s="1" t="s">
        <v>31</v>
      </c>
      <c r="B21" s="6">
        <v>98.333512439522892</v>
      </c>
    </row>
    <row r="22" spans="1:2" x14ac:dyDescent="0.35">
      <c r="A22" s="1" t="s">
        <v>48</v>
      </c>
      <c r="B22" s="6">
        <v>97.194136048982415</v>
      </c>
    </row>
    <row r="23" spans="1:2" x14ac:dyDescent="0.35">
      <c r="A23" s="1" t="s">
        <v>65</v>
      </c>
      <c r="B23" s="6">
        <v>57.362092020451307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3"/>
  <sheetViews>
    <sheetView workbookViewId="0">
      <selection activeCell="B10" sqref="B10"/>
    </sheetView>
  </sheetViews>
  <sheetFormatPr defaultRowHeight="14.5" x14ac:dyDescent="0.35"/>
  <cols>
    <col min="1" max="1" width="24.08984375" customWidth="1"/>
    <col min="2" max="13" width="14.90625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66</v>
      </c>
      <c r="B5" s="7">
        <v>270551.42</v>
      </c>
      <c r="C5" s="7">
        <v>288422.96999999997</v>
      </c>
      <c r="D5" s="7">
        <v>275859.98</v>
      </c>
      <c r="E5" s="7">
        <v>244429</v>
      </c>
      <c r="F5" s="7">
        <v>200934.55</v>
      </c>
      <c r="G5" s="7">
        <v>150619.56</v>
      </c>
      <c r="H5" s="7">
        <v>366172.88</v>
      </c>
      <c r="I5" s="7">
        <v>56188.639999999999</v>
      </c>
      <c r="J5" s="7">
        <v>31298.21</v>
      </c>
      <c r="K5" s="7">
        <v>156.68</v>
      </c>
      <c r="L5" s="7">
        <v>6.87</v>
      </c>
      <c r="M5" s="7">
        <v>1884640.7599999998</v>
      </c>
      <c r="N5" s="1"/>
    </row>
    <row r="6" spans="1:14" x14ac:dyDescent="0.35">
      <c r="A6" s="1" t="s">
        <v>67</v>
      </c>
      <c r="B6" s="7">
        <v>5654.95</v>
      </c>
      <c r="C6" s="7">
        <v>11921.18</v>
      </c>
      <c r="D6" s="7">
        <v>10641.82</v>
      </c>
      <c r="E6" s="7">
        <v>11012.4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1140.04</v>
      </c>
      <c r="K6" s="7">
        <v>124.96</v>
      </c>
      <c r="L6" s="7">
        <v>2682.41</v>
      </c>
      <c r="M6" s="7">
        <v>321416.67</v>
      </c>
      <c r="N6" s="1"/>
    </row>
    <row r="7" spans="1:14" x14ac:dyDescent="0.35">
      <c r="A7" s="1" t="s">
        <v>68</v>
      </c>
      <c r="B7" s="7">
        <v>48138683.530000001</v>
      </c>
      <c r="C7" s="7">
        <v>50249086.210000001</v>
      </c>
      <c r="D7" s="7">
        <v>50922112.840000004</v>
      </c>
      <c r="E7" s="7">
        <v>52633344.399999999</v>
      </c>
      <c r="F7" s="7">
        <v>54718358.350000001</v>
      </c>
      <c r="G7" s="7">
        <v>55523717.079999998</v>
      </c>
      <c r="H7" s="7">
        <v>56541251.669999994</v>
      </c>
      <c r="I7" s="7">
        <v>56988989.259999998</v>
      </c>
      <c r="J7" s="7">
        <v>57241266.629999995</v>
      </c>
      <c r="K7" s="7">
        <v>59534099.270000003</v>
      </c>
      <c r="L7" s="7">
        <v>62560232.240000002</v>
      </c>
      <c r="M7" s="7">
        <v>605051141.48000002</v>
      </c>
      <c r="N7" s="1"/>
    </row>
    <row r="8" spans="1:14" x14ac:dyDescent="0.35">
      <c r="A8" s="1" t="s">
        <v>69</v>
      </c>
      <c r="B8" s="11">
        <v>98471</v>
      </c>
      <c r="C8" s="11">
        <v>134829</v>
      </c>
      <c r="D8" s="11">
        <v>174380</v>
      </c>
      <c r="E8" s="11">
        <v>284582</v>
      </c>
      <c r="F8" s="11">
        <v>366126</v>
      </c>
      <c r="G8" s="11">
        <v>398654</v>
      </c>
      <c r="H8" s="11">
        <v>493195</v>
      </c>
      <c r="I8" s="11">
        <v>725634</v>
      </c>
      <c r="J8" s="11">
        <v>924263</v>
      </c>
      <c r="K8" s="11">
        <v>1670415</v>
      </c>
      <c r="L8" s="11">
        <v>26675909</v>
      </c>
      <c r="M8" s="7">
        <v>31946458</v>
      </c>
      <c r="N8" s="1"/>
    </row>
    <row r="9" spans="1:14" x14ac:dyDescent="0.35">
      <c r="A9" s="1" t="s">
        <v>14</v>
      </c>
      <c r="B9" s="7">
        <v>48040212.530000001</v>
      </c>
      <c r="C9" s="7">
        <v>50114257.210000001</v>
      </c>
      <c r="D9" s="7">
        <v>50747732.840000004</v>
      </c>
      <c r="E9" s="7">
        <v>52348762.399999999</v>
      </c>
      <c r="F9" s="7">
        <v>54352232.350000001</v>
      </c>
      <c r="G9" s="7">
        <v>55125063.079999998</v>
      </c>
      <c r="H9" s="7">
        <v>56048056.669999994</v>
      </c>
      <c r="I9" s="7">
        <v>56263355.259999998</v>
      </c>
      <c r="J9" s="7">
        <v>56317003.629999995</v>
      </c>
      <c r="K9" s="7">
        <v>57863684.270000003</v>
      </c>
      <c r="L9" s="7">
        <v>35884323.240000002</v>
      </c>
      <c r="M9" s="7">
        <v>573104683.48000002</v>
      </c>
      <c r="N9" s="3"/>
    </row>
    <row r="10" spans="1:14" x14ac:dyDescent="0.35">
      <c r="A10" s="4" t="s">
        <v>15</v>
      </c>
      <c r="B10" s="2">
        <v>99.249296291720583</v>
      </c>
      <c r="C10" s="2">
        <v>99.185896084969855</v>
      </c>
      <c r="D10" s="2">
        <v>99.141197340412219</v>
      </c>
      <c r="E10" s="2">
        <v>99.020180941291258</v>
      </c>
      <c r="F10" s="2">
        <v>98.978437608950344</v>
      </c>
      <c r="G10" s="2">
        <v>99.01561630302605</v>
      </c>
      <c r="H10" s="2">
        <v>98.957052776800509</v>
      </c>
      <c r="I10" s="2">
        <v>98.633373441460847</v>
      </c>
      <c r="J10" s="2">
        <v>98.333512439522892</v>
      </c>
      <c r="K10" s="2">
        <v>97.194136048982415</v>
      </c>
      <c r="L10" s="2">
        <v>57.362092020451307</v>
      </c>
      <c r="M10" s="2">
        <v>94.475949797444542</v>
      </c>
      <c r="N10" s="1"/>
    </row>
    <row r="13" spans="1:14" x14ac:dyDescent="0.35">
      <c r="A13" s="1" t="s">
        <v>2</v>
      </c>
      <c r="B13" s="6">
        <v>99.249296291720583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99.185896084969855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99.141197340412219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99.020180941291258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98.978437608950344</v>
      </c>
    </row>
    <row r="18" spans="1:2" x14ac:dyDescent="0.35">
      <c r="A18" s="1" t="s">
        <v>7</v>
      </c>
      <c r="B18" s="6">
        <v>99.01561630302605</v>
      </c>
    </row>
    <row r="19" spans="1:2" x14ac:dyDescent="0.35">
      <c r="A19" s="1" t="s">
        <v>8</v>
      </c>
      <c r="B19" s="6">
        <v>98.957052776800509</v>
      </c>
    </row>
    <row r="20" spans="1:2" x14ac:dyDescent="0.35">
      <c r="A20" s="1" t="s">
        <v>16</v>
      </c>
      <c r="B20" s="6">
        <v>98.633373441460847</v>
      </c>
    </row>
    <row r="21" spans="1:2" x14ac:dyDescent="0.35">
      <c r="A21" s="1" t="s">
        <v>31</v>
      </c>
      <c r="B21" s="6">
        <v>98.333512439522892</v>
      </c>
    </row>
    <row r="22" spans="1:2" x14ac:dyDescent="0.35">
      <c r="A22" s="1" t="s">
        <v>48</v>
      </c>
      <c r="B22" s="6">
        <v>97.194136048982415</v>
      </c>
    </row>
    <row r="23" spans="1:2" x14ac:dyDescent="0.35">
      <c r="A23" s="1" t="s">
        <v>65</v>
      </c>
      <c r="B23" s="6">
        <v>57.362092020451307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3"/>
  <sheetViews>
    <sheetView workbookViewId="0">
      <selection activeCell="C12" sqref="C12"/>
    </sheetView>
  </sheetViews>
  <sheetFormatPr defaultRowHeight="14.5" x14ac:dyDescent="0.35"/>
  <cols>
    <col min="1" max="1" width="27.08984375" customWidth="1"/>
    <col min="2" max="12" width="14" bestFit="1" customWidth="1"/>
    <col min="13" max="13" width="15" bestFit="1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70</v>
      </c>
      <c r="B5" s="7">
        <v>270551.42</v>
      </c>
      <c r="C5" s="7">
        <v>288422.96999999997</v>
      </c>
      <c r="D5" s="7">
        <v>275859.98</v>
      </c>
      <c r="E5" s="7">
        <v>244429</v>
      </c>
      <c r="F5" s="7">
        <v>200934.55</v>
      </c>
      <c r="G5" s="7">
        <v>150619.56</v>
      </c>
      <c r="H5" s="7">
        <v>366172.88</v>
      </c>
      <c r="I5" s="7">
        <v>56188.639999999999</v>
      </c>
      <c r="J5" s="7">
        <v>31298.21</v>
      </c>
      <c r="K5" s="7">
        <v>159.6</v>
      </c>
      <c r="L5" s="7">
        <v>150.55000000000001</v>
      </c>
      <c r="M5" s="7">
        <v>1884787.3599999999</v>
      </c>
      <c r="N5" s="1"/>
    </row>
    <row r="6" spans="1:14" x14ac:dyDescent="0.35">
      <c r="A6" s="1" t="s">
        <v>71</v>
      </c>
      <c r="B6" s="7">
        <v>5654.95</v>
      </c>
      <c r="C6" s="7">
        <v>11921.18</v>
      </c>
      <c r="D6" s="7">
        <v>10641.82</v>
      </c>
      <c r="E6" s="7">
        <v>11708.57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1140.05</v>
      </c>
      <c r="K6" s="7">
        <v>124.96</v>
      </c>
      <c r="L6" s="7">
        <v>8168.44</v>
      </c>
      <c r="M6" s="7">
        <v>327598.88</v>
      </c>
      <c r="N6" s="1"/>
    </row>
    <row r="7" spans="1:14" x14ac:dyDescent="0.35">
      <c r="A7" s="1" t="s">
        <v>72</v>
      </c>
      <c r="B7" s="7">
        <v>48138683.530000001</v>
      </c>
      <c r="C7" s="7">
        <v>50249086.210000001</v>
      </c>
      <c r="D7" s="7">
        <v>50922112.840000004</v>
      </c>
      <c r="E7" s="7">
        <v>52634040.57</v>
      </c>
      <c r="F7" s="7">
        <v>54718358.350000001</v>
      </c>
      <c r="G7" s="7">
        <v>55523717.079999998</v>
      </c>
      <c r="H7" s="7">
        <v>56541251.669999994</v>
      </c>
      <c r="I7" s="7">
        <v>56988989.259999998</v>
      </c>
      <c r="J7" s="7">
        <v>57241266.639999993</v>
      </c>
      <c r="K7" s="7">
        <v>59534096.350000001</v>
      </c>
      <c r="L7" s="7">
        <v>62565574.590000004</v>
      </c>
      <c r="M7" s="7">
        <v>605057177.09000003</v>
      </c>
      <c r="N7" s="1"/>
    </row>
    <row r="8" spans="1:14" x14ac:dyDescent="0.35">
      <c r="A8" s="1" t="s">
        <v>73</v>
      </c>
      <c r="B8" s="6">
        <v>95492</v>
      </c>
      <c r="C8" s="6">
        <v>130213</v>
      </c>
      <c r="D8" s="6">
        <v>167867</v>
      </c>
      <c r="E8" s="6">
        <v>277798</v>
      </c>
      <c r="F8" s="6">
        <v>355401</v>
      </c>
      <c r="G8" s="6">
        <v>386709</v>
      </c>
      <c r="H8" s="6">
        <v>474430</v>
      </c>
      <c r="I8" s="6">
        <v>689957</v>
      </c>
      <c r="J8" s="6">
        <v>861009</v>
      </c>
      <c r="K8" s="6">
        <v>1464378</v>
      </c>
      <c r="L8" s="6">
        <v>5354417</v>
      </c>
      <c r="M8" s="7">
        <v>10257671</v>
      </c>
      <c r="N8" s="1"/>
    </row>
    <row r="9" spans="1:14" x14ac:dyDescent="0.35">
      <c r="A9" s="1" t="s">
        <v>14</v>
      </c>
      <c r="B9" s="7">
        <v>48043191.530000001</v>
      </c>
      <c r="C9" s="7">
        <v>50118873.210000001</v>
      </c>
      <c r="D9" s="7">
        <v>50754245.840000004</v>
      </c>
      <c r="E9" s="7">
        <v>52356242.57</v>
      </c>
      <c r="F9" s="7">
        <v>54362957.350000001</v>
      </c>
      <c r="G9" s="7">
        <v>55137008.079999998</v>
      </c>
      <c r="H9" s="7">
        <v>56066821.669999994</v>
      </c>
      <c r="I9" s="7">
        <v>56299032.259999998</v>
      </c>
      <c r="J9" s="7">
        <v>56380257.639999993</v>
      </c>
      <c r="K9" s="7">
        <v>58069718.350000001</v>
      </c>
      <c r="L9" s="7">
        <v>57211157.590000004</v>
      </c>
      <c r="M9" s="7">
        <v>594799506.09000003</v>
      </c>
      <c r="N9" s="3"/>
    </row>
    <row r="10" spans="1:14" x14ac:dyDescent="0.35">
      <c r="A10" s="4" t="s">
        <v>15</v>
      </c>
      <c r="B10" s="2">
        <v>99.255450795168457</v>
      </c>
      <c r="C10" s="2">
        <v>99.195032049899154</v>
      </c>
      <c r="D10" s="2">
        <v>99.153921191944931</v>
      </c>
      <c r="E10" s="2">
        <v>99.034330039625459</v>
      </c>
      <c r="F10" s="2">
        <v>98.997968430362064</v>
      </c>
      <c r="G10" s="2">
        <v>99.037071907258621</v>
      </c>
      <c r="H10" s="2">
        <v>98.990183793390244</v>
      </c>
      <c r="I10" s="2">
        <v>98.695917576058037</v>
      </c>
      <c r="J10" s="2">
        <v>98.443958460764534</v>
      </c>
      <c r="K10" s="2">
        <v>97.540213293369519</v>
      </c>
      <c r="L10" s="2">
        <v>91.453631835976097</v>
      </c>
      <c r="M10" s="2">
        <v>98.052327780121345</v>
      </c>
      <c r="N10" s="1"/>
    </row>
    <row r="13" spans="1:14" x14ac:dyDescent="0.35">
      <c r="A13" s="1" t="s">
        <v>2</v>
      </c>
      <c r="B13" s="6">
        <v>99.255450795168457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99.195032049899154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99.153921191944931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99.034330039625459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98.997968430362064</v>
      </c>
    </row>
    <row r="18" spans="1:2" x14ac:dyDescent="0.35">
      <c r="A18" s="1" t="s">
        <v>7</v>
      </c>
      <c r="B18" s="6">
        <v>99.037071907258621</v>
      </c>
    </row>
    <row r="19" spans="1:2" x14ac:dyDescent="0.35">
      <c r="A19" s="1" t="s">
        <v>8</v>
      </c>
      <c r="B19" s="6">
        <v>98.990183793390244</v>
      </c>
    </row>
    <row r="20" spans="1:2" x14ac:dyDescent="0.35">
      <c r="A20" s="1" t="s">
        <v>16</v>
      </c>
      <c r="B20" s="6">
        <v>98.695917576058037</v>
      </c>
    </row>
    <row r="21" spans="1:2" x14ac:dyDescent="0.35">
      <c r="A21" s="1" t="s">
        <v>31</v>
      </c>
      <c r="B21" s="6">
        <v>98.443958460764534</v>
      </c>
    </row>
    <row r="22" spans="1:2" x14ac:dyDescent="0.35">
      <c r="A22" s="1" t="s">
        <v>48</v>
      </c>
      <c r="B22" s="6">
        <v>97.540213293369519</v>
      </c>
    </row>
    <row r="23" spans="1:2" x14ac:dyDescent="0.35">
      <c r="A23" s="1" t="s">
        <v>65</v>
      </c>
      <c r="B23" s="6">
        <v>91.453631835976097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4"/>
  <sheetViews>
    <sheetView workbookViewId="0">
      <selection activeCell="B14" sqref="B14"/>
    </sheetView>
  </sheetViews>
  <sheetFormatPr defaultRowHeight="14.5" x14ac:dyDescent="0.35"/>
  <cols>
    <col min="1" max="1" width="27.90625" customWidth="1"/>
    <col min="2" max="12" width="14" bestFit="1" customWidth="1"/>
    <col min="13" max="13" width="15" bestFit="1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74</v>
      </c>
      <c r="B5" s="7">
        <v>278381.93</v>
      </c>
      <c r="C5" s="7">
        <v>299669.15000000002</v>
      </c>
      <c r="D5" s="7">
        <v>289932.23</v>
      </c>
      <c r="E5" s="7">
        <v>270492.76</v>
      </c>
      <c r="F5" s="7">
        <v>235399.91</v>
      </c>
      <c r="G5" s="7">
        <v>194965.59</v>
      </c>
      <c r="H5" s="7">
        <v>425598.02</v>
      </c>
      <c r="I5" s="7">
        <v>126679.59</v>
      </c>
      <c r="J5" s="7">
        <v>106883.23</v>
      </c>
      <c r="K5" s="7">
        <v>56527.7</v>
      </c>
      <c r="L5" s="7">
        <v>18125.84</v>
      </c>
      <c r="M5" s="7">
        <v>2302655.9500000002</v>
      </c>
      <c r="N5" s="1"/>
    </row>
    <row r="6" spans="1:14" x14ac:dyDescent="0.35">
      <c r="A6" s="1" t="s">
        <v>75</v>
      </c>
      <c r="B6" s="7">
        <v>5654.95</v>
      </c>
      <c r="C6" s="7">
        <v>11921.18</v>
      </c>
      <c r="D6" s="7">
        <v>10641.82</v>
      </c>
      <c r="E6" s="7">
        <v>11836.66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1162.6199999999999</v>
      </c>
      <c r="K6" s="7">
        <v>124.96</v>
      </c>
      <c r="L6" s="7">
        <v>8273.94</v>
      </c>
      <c r="M6" s="7">
        <v>327855.04000000004</v>
      </c>
      <c r="N6" s="1"/>
    </row>
    <row r="7" spans="1:14" x14ac:dyDescent="0.35">
      <c r="A7" s="1" t="s">
        <v>76</v>
      </c>
      <c r="B7" s="7">
        <v>48130853.020000003</v>
      </c>
      <c r="C7" s="7">
        <v>50237840.030000001</v>
      </c>
      <c r="D7" s="7">
        <v>50908040.590000004</v>
      </c>
      <c r="E7" s="7">
        <v>52608104.899999999</v>
      </c>
      <c r="F7" s="7">
        <v>54683892.990000002</v>
      </c>
      <c r="G7" s="7">
        <v>55479371.049999997</v>
      </c>
      <c r="H7" s="7">
        <v>56481826.529999994</v>
      </c>
      <c r="I7" s="7">
        <v>56918498.309999995</v>
      </c>
      <c r="J7" s="7">
        <v>57165704.189999998</v>
      </c>
      <c r="K7" s="7">
        <v>59477728.25</v>
      </c>
      <c r="L7" s="7">
        <v>62547704.799999997</v>
      </c>
      <c r="M7" s="7">
        <v>604639564.65999997</v>
      </c>
      <c r="N7" s="1"/>
    </row>
    <row r="8" spans="1:14" x14ac:dyDescent="0.35">
      <c r="A8" s="1" t="s">
        <v>77</v>
      </c>
      <c r="B8" s="11">
        <v>84630</v>
      </c>
      <c r="C8" s="11">
        <v>115056</v>
      </c>
      <c r="D8" s="11">
        <v>149640</v>
      </c>
      <c r="E8" s="11">
        <v>245597</v>
      </c>
      <c r="F8" s="11">
        <v>316010</v>
      </c>
      <c r="G8" s="11">
        <v>332671</v>
      </c>
      <c r="H8" s="11">
        <v>397122</v>
      </c>
      <c r="I8" s="11">
        <v>597948</v>
      </c>
      <c r="J8" s="11">
        <v>754267</v>
      </c>
      <c r="K8" s="11">
        <v>1350102</v>
      </c>
      <c r="L8" s="11">
        <v>2320637</v>
      </c>
      <c r="M8" s="7">
        <v>6663680</v>
      </c>
      <c r="N8" s="1"/>
    </row>
    <row r="9" spans="1:14" x14ac:dyDescent="0.35">
      <c r="A9" s="1" t="s">
        <v>14</v>
      </c>
      <c r="B9" s="7">
        <v>48046223.020000003</v>
      </c>
      <c r="C9" s="7">
        <v>50122784.030000001</v>
      </c>
      <c r="D9" s="7">
        <v>50758400.590000004</v>
      </c>
      <c r="E9" s="7">
        <v>52362507.899999999</v>
      </c>
      <c r="F9" s="7">
        <v>54367882.990000002</v>
      </c>
      <c r="G9" s="7">
        <v>55146700.049999997</v>
      </c>
      <c r="H9" s="7">
        <v>56084704.529999994</v>
      </c>
      <c r="I9" s="7">
        <v>56320550.309999995</v>
      </c>
      <c r="J9" s="7">
        <v>56411437.189999998</v>
      </c>
      <c r="K9" s="7">
        <v>58127626.25</v>
      </c>
      <c r="L9" s="7">
        <v>60227067.799999997</v>
      </c>
      <c r="M9" s="7">
        <v>597975884.65999997</v>
      </c>
      <c r="N9" s="3"/>
    </row>
    <row r="10" spans="1:14" x14ac:dyDescent="0.35">
      <c r="A10" s="4" t="s">
        <v>15</v>
      </c>
      <c r="B10" s="2">
        <v>99.261713741008407</v>
      </c>
      <c r="C10" s="2">
        <v>99.202772325974721</v>
      </c>
      <c r="D10" s="2">
        <v>99.162037946459847</v>
      </c>
      <c r="E10" s="2">
        <v>99.046181210155851</v>
      </c>
      <c r="F10" s="2">
        <v>99.006938294714359</v>
      </c>
      <c r="G10" s="2">
        <v>99.05448061990441</v>
      </c>
      <c r="H10" s="2">
        <v>99.021757325568871</v>
      </c>
      <c r="I10" s="2">
        <v>98.733640137245047</v>
      </c>
      <c r="J10" s="2">
        <v>98.498400182982706</v>
      </c>
      <c r="K10" s="2">
        <v>97.637481698966511</v>
      </c>
      <c r="L10" s="2">
        <v>96.274648463052898</v>
      </c>
      <c r="M10" s="2">
        <v>98.575951807227142</v>
      </c>
      <c r="N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1"/>
    </row>
    <row r="13" spans="1:14" x14ac:dyDescent="0.35">
      <c r="A13" s="1" t="s">
        <v>2</v>
      </c>
      <c r="B13" s="6">
        <v>99.261713741008421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99.202772325974721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99.162037946459847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99.046181210155851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99.006938294714359</v>
      </c>
    </row>
    <row r="18" spans="1:2" x14ac:dyDescent="0.35">
      <c r="A18" s="1" t="s">
        <v>7</v>
      </c>
      <c r="B18" s="6">
        <v>99.05448061990441</v>
      </c>
    </row>
    <row r="19" spans="1:2" x14ac:dyDescent="0.35">
      <c r="A19" s="1" t="s">
        <v>8</v>
      </c>
      <c r="B19" s="6">
        <v>99.021757325568871</v>
      </c>
    </row>
    <row r="20" spans="1:2" x14ac:dyDescent="0.35">
      <c r="A20" s="1" t="s">
        <v>16</v>
      </c>
      <c r="B20" s="6">
        <v>98.733640137245047</v>
      </c>
    </row>
    <row r="21" spans="1:2" x14ac:dyDescent="0.35">
      <c r="A21" s="1" t="s">
        <v>31</v>
      </c>
      <c r="B21" s="6">
        <v>98.498400182982706</v>
      </c>
    </row>
    <row r="22" spans="1:2" x14ac:dyDescent="0.35">
      <c r="A22" s="1" t="s">
        <v>48</v>
      </c>
      <c r="B22" s="6">
        <v>97.637481698966511</v>
      </c>
    </row>
    <row r="23" spans="1:2" x14ac:dyDescent="0.35">
      <c r="A23" s="1" t="s">
        <v>65</v>
      </c>
      <c r="B23" s="6">
        <v>96.274648463052898</v>
      </c>
    </row>
    <row r="24" spans="1:2" x14ac:dyDescent="0.35">
      <c r="A24" s="1" t="s">
        <v>78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4"/>
  <sheetViews>
    <sheetView topLeftCell="C1" workbookViewId="0">
      <selection activeCell="E15" sqref="E15"/>
    </sheetView>
  </sheetViews>
  <sheetFormatPr defaultRowHeight="14.5" x14ac:dyDescent="0.35"/>
  <cols>
    <col min="1" max="1" width="27.90625" customWidth="1"/>
    <col min="2" max="11" width="14" bestFit="1" customWidth="1"/>
    <col min="12" max="12" width="14" customWidth="1"/>
    <col min="13" max="13" width="14" bestFit="1" customWidth="1"/>
    <col min="14" max="14" width="15" bestFit="1" customWidth="1"/>
    <col min="15" max="15" width="14" bestFit="1" customWidth="1"/>
    <col min="16" max="16" width="15" bestFit="1" customWidth="1"/>
  </cols>
  <sheetData>
    <row r="1" spans="1:17" x14ac:dyDescent="0.35">
      <c r="A1" s="4"/>
      <c r="B1" s="4"/>
      <c r="C1" s="4" t="s">
        <v>0</v>
      </c>
      <c r="D1" s="4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x14ac:dyDescent="0.35">
      <c r="A3" s="4"/>
      <c r="B3" s="5"/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16</v>
      </c>
      <c r="L3" s="5" t="s">
        <v>31</v>
      </c>
      <c r="M3" s="5" t="s">
        <v>48</v>
      </c>
      <c r="N3" s="5" t="s">
        <v>65</v>
      </c>
      <c r="O3" s="5" t="s">
        <v>78</v>
      </c>
      <c r="P3" s="5" t="s">
        <v>9</v>
      </c>
      <c r="Q3" s="1"/>
    </row>
    <row r="4" spans="1:17" x14ac:dyDescent="0.35">
      <c r="A4" s="1"/>
      <c r="B4" s="7"/>
      <c r="C4" s="1" t="s">
        <v>10</v>
      </c>
      <c r="D4" s="7">
        <v>48403580</v>
      </c>
      <c r="E4" s="7">
        <v>50525588</v>
      </c>
      <c r="F4" s="7">
        <v>51187331</v>
      </c>
      <c r="G4" s="7">
        <v>52866761</v>
      </c>
      <c r="H4" s="7">
        <v>54913205</v>
      </c>
      <c r="I4" s="7">
        <v>55673100</v>
      </c>
      <c r="J4" s="8">
        <v>56638769.140000001</v>
      </c>
      <c r="K4" s="8">
        <v>57042918.939999998</v>
      </c>
      <c r="L4" s="8">
        <v>57271424.799999997</v>
      </c>
      <c r="M4" s="8">
        <v>59534130.990000002</v>
      </c>
      <c r="N4" s="8">
        <v>62557556.700000003</v>
      </c>
      <c r="O4" s="7">
        <v>64854706.479999997</v>
      </c>
      <c r="P4" s="7">
        <v>671469072.05000007</v>
      </c>
      <c r="Q4" s="1"/>
    </row>
    <row r="5" spans="1:17" x14ac:dyDescent="0.35">
      <c r="A5" s="1"/>
      <c r="B5" s="7"/>
      <c r="C5" s="1" t="s">
        <v>74</v>
      </c>
      <c r="D5" s="7">
        <v>281091.25</v>
      </c>
      <c r="E5" s="7">
        <v>301328.21999999997</v>
      </c>
      <c r="F5" s="7">
        <v>292760.86</v>
      </c>
      <c r="G5" s="7">
        <v>274333.55</v>
      </c>
      <c r="H5" s="7">
        <v>238066.58</v>
      </c>
      <c r="I5" s="7">
        <v>197758.95</v>
      </c>
      <c r="J5" s="7">
        <v>431141.52</v>
      </c>
      <c r="K5" s="7">
        <v>133265.32999999999</v>
      </c>
      <c r="L5" s="7">
        <v>113005.87</v>
      </c>
      <c r="M5" s="7">
        <v>59905.35</v>
      </c>
      <c r="N5" s="7">
        <v>18125.84</v>
      </c>
      <c r="O5" s="7">
        <v>0.05</v>
      </c>
      <c r="P5" s="7">
        <v>2340783.3699999996</v>
      </c>
      <c r="Q5" s="1"/>
    </row>
    <row r="6" spans="1:17" x14ac:dyDescent="0.35">
      <c r="A6" s="1"/>
      <c r="B6" s="7"/>
      <c r="C6" s="1" t="s">
        <v>75</v>
      </c>
      <c r="D6" s="7">
        <v>5654.95</v>
      </c>
      <c r="E6" s="7">
        <v>11921.18</v>
      </c>
      <c r="F6" s="7">
        <v>10641.82</v>
      </c>
      <c r="G6" s="7">
        <v>11848.99</v>
      </c>
      <c r="H6" s="7">
        <v>6087.91</v>
      </c>
      <c r="I6" s="7">
        <v>1236.6400000000001</v>
      </c>
      <c r="J6" s="7">
        <v>268655.40999999997</v>
      </c>
      <c r="K6" s="7">
        <v>2258.96</v>
      </c>
      <c r="L6" s="7">
        <v>1162.6199999999999</v>
      </c>
      <c r="M6" s="7">
        <v>124.96</v>
      </c>
      <c r="N6" s="7">
        <v>8273.9500000000007</v>
      </c>
      <c r="O6" s="7">
        <v>0.12</v>
      </c>
      <c r="P6" s="7">
        <v>327867.51</v>
      </c>
      <c r="Q6" s="1"/>
    </row>
    <row r="7" spans="1:17" x14ac:dyDescent="0.35">
      <c r="A7" s="1"/>
      <c r="B7" s="7"/>
      <c r="C7" s="1" t="s">
        <v>76</v>
      </c>
      <c r="D7" s="7">
        <v>48128143.700000003</v>
      </c>
      <c r="E7" s="7">
        <v>50236180.960000001</v>
      </c>
      <c r="F7" s="7">
        <v>50905211.960000001</v>
      </c>
      <c r="G7" s="7">
        <v>52604276.440000005</v>
      </c>
      <c r="H7" s="7">
        <v>54681226.329999998</v>
      </c>
      <c r="I7" s="7">
        <v>55476577.689999998</v>
      </c>
      <c r="J7" s="7">
        <v>56476283.029999994</v>
      </c>
      <c r="K7" s="7">
        <v>56911912.57</v>
      </c>
      <c r="L7" s="7">
        <v>57159581.549999997</v>
      </c>
      <c r="M7" s="7">
        <v>59474350.600000001</v>
      </c>
      <c r="N7" s="7">
        <v>62547704.810000002</v>
      </c>
      <c r="O7" s="7">
        <v>64854706.549999997</v>
      </c>
      <c r="P7" s="7">
        <v>669456156.19000006</v>
      </c>
      <c r="Q7" s="1"/>
    </row>
    <row r="8" spans="1:17" x14ac:dyDescent="0.35">
      <c r="A8" s="1"/>
      <c r="B8" s="11"/>
      <c r="C8" s="1" t="s">
        <v>77</v>
      </c>
      <c r="D8" s="12">
        <v>79756</v>
      </c>
      <c r="E8" s="12">
        <v>112034</v>
      </c>
      <c r="F8" s="12">
        <v>142289</v>
      </c>
      <c r="G8" s="12">
        <v>234930</v>
      </c>
      <c r="H8" s="12">
        <v>304769</v>
      </c>
      <c r="I8" s="12">
        <v>323811</v>
      </c>
      <c r="J8" s="12">
        <v>377375</v>
      </c>
      <c r="K8" s="12">
        <v>1597091</v>
      </c>
      <c r="L8" s="12">
        <v>711090</v>
      </c>
      <c r="M8" s="12">
        <v>1233460</v>
      </c>
      <c r="N8" s="12">
        <v>2102870</v>
      </c>
      <c r="O8" s="12">
        <v>45250931</v>
      </c>
      <c r="P8" s="7">
        <v>52470406</v>
      </c>
      <c r="Q8" s="1"/>
    </row>
    <row r="9" spans="1:17" x14ac:dyDescent="0.35">
      <c r="A9" s="1"/>
      <c r="B9" s="7"/>
      <c r="C9" s="1" t="s">
        <v>14</v>
      </c>
      <c r="D9" s="7">
        <v>48048387.700000003</v>
      </c>
      <c r="E9" s="7">
        <v>50124146.960000001</v>
      </c>
      <c r="F9" s="7">
        <v>50762922.960000001</v>
      </c>
      <c r="G9" s="7">
        <v>52369346.440000005</v>
      </c>
      <c r="H9" s="7">
        <v>54376457.329999998</v>
      </c>
      <c r="I9" s="7">
        <v>55152766.689999998</v>
      </c>
      <c r="J9" s="7">
        <v>56098908.029999994</v>
      </c>
      <c r="K9" s="7">
        <v>55314821.57</v>
      </c>
      <c r="L9" s="7">
        <v>56448491.549999997</v>
      </c>
      <c r="M9" s="7">
        <v>58240890.600000001</v>
      </c>
      <c r="N9" s="7">
        <v>60444834.810000002</v>
      </c>
      <c r="O9" s="7">
        <v>19603775.549999997</v>
      </c>
      <c r="P9" s="7">
        <v>616985750.19000006</v>
      </c>
      <c r="Q9" s="3"/>
    </row>
    <row r="10" spans="1:17" x14ac:dyDescent="0.35">
      <c r="A10" s="4"/>
      <c r="B10" s="2"/>
      <c r="C10" s="4" t="s">
        <v>15</v>
      </c>
      <c r="D10" s="2">
        <v>99.266185889556112</v>
      </c>
      <c r="E10" s="2">
        <v>99.205469830455016</v>
      </c>
      <c r="F10" s="2">
        <v>99.17087288649607</v>
      </c>
      <c r="G10" s="2">
        <v>99.059116634741457</v>
      </c>
      <c r="H10" s="2">
        <v>99.022552644668977</v>
      </c>
      <c r="I10" s="2">
        <v>99.065377516251104</v>
      </c>
      <c r="J10" s="2">
        <v>99.046834671379287</v>
      </c>
      <c r="K10" s="2">
        <v>96.970531308508811</v>
      </c>
      <c r="L10" s="2">
        <v>98.56309974324229</v>
      </c>
      <c r="M10" s="2">
        <v>97.827732817302348</v>
      </c>
      <c r="N10" s="2">
        <v>96.622755105139831</v>
      </c>
      <c r="O10" s="2">
        <v>30.227221143997379</v>
      </c>
      <c r="P10" s="2">
        <v>91.885952141673172</v>
      </c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1"/>
    </row>
    <row r="13" spans="1:17" x14ac:dyDescent="0.35">
      <c r="A13" s="1"/>
      <c r="B13" s="6"/>
      <c r="C13" s="1" t="s">
        <v>2</v>
      </c>
      <c r="D13" s="6">
        <v>99.266185889556112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6"/>
      <c r="C14" s="1" t="s">
        <v>3</v>
      </c>
      <c r="D14" s="6">
        <v>99.205469830455016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6"/>
      <c r="C15" s="1" t="s">
        <v>4</v>
      </c>
      <c r="D15" s="6">
        <v>99.17087288649607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6"/>
      <c r="C16" s="1" t="s">
        <v>5</v>
      </c>
      <c r="D16" s="6">
        <v>99.059116634741457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4" x14ac:dyDescent="0.35">
      <c r="A17" s="1"/>
      <c r="B17" s="6"/>
      <c r="C17" s="1" t="s">
        <v>6</v>
      </c>
      <c r="D17" s="6">
        <v>99.022552644668977</v>
      </c>
    </row>
    <row r="18" spans="1:4" x14ac:dyDescent="0.35">
      <c r="A18" s="1"/>
      <c r="B18" s="6"/>
      <c r="C18" s="1" t="s">
        <v>7</v>
      </c>
      <c r="D18" s="6">
        <v>99.065377516251104</v>
      </c>
    </row>
    <row r="19" spans="1:4" x14ac:dyDescent="0.35">
      <c r="A19" s="1"/>
      <c r="B19" s="6"/>
      <c r="C19" s="1" t="s">
        <v>8</v>
      </c>
      <c r="D19" s="6">
        <v>99.046834671379287</v>
      </c>
    </row>
    <row r="20" spans="1:4" x14ac:dyDescent="0.35">
      <c r="A20" s="1"/>
      <c r="B20" s="6"/>
      <c r="C20" s="1" t="s">
        <v>16</v>
      </c>
      <c r="D20" s="6">
        <v>96.970531308508811</v>
      </c>
    </row>
    <row r="21" spans="1:4" x14ac:dyDescent="0.35">
      <c r="A21" s="1"/>
      <c r="B21" s="6"/>
      <c r="C21" s="1" t="s">
        <v>31</v>
      </c>
      <c r="D21" s="6">
        <v>98.56309974324229</v>
      </c>
    </row>
    <row r="22" spans="1:4" x14ac:dyDescent="0.35">
      <c r="A22" s="1"/>
      <c r="B22" s="6"/>
      <c r="C22" s="1" t="s">
        <v>48</v>
      </c>
      <c r="D22" s="6">
        <v>97.827732817302348</v>
      </c>
    </row>
    <row r="23" spans="1:4" x14ac:dyDescent="0.35">
      <c r="A23" s="1"/>
      <c r="B23" s="6"/>
      <c r="C23" s="1" t="s">
        <v>65</v>
      </c>
      <c r="D23" s="6">
        <v>96.622755105139831</v>
      </c>
    </row>
    <row r="24" spans="1:4" x14ac:dyDescent="0.35">
      <c r="C24" s="1" t="s">
        <v>78</v>
      </c>
      <c r="D24" s="6">
        <v>30.227221143997379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4"/>
  <sheetViews>
    <sheetView workbookViewId="0">
      <selection activeCell="B12" sqref="B12"/>
    </sheetView>
  </sheetViews>
  <sheetFormatPr defaultRowHeight="14.5" x14ac:dyDescent="0.35"/>
  <cols>
    <col min="2" max="13" width="14" bestFit="1" customWidth="1"/>
    <col min="14" max="14" width="15" bestFit="1" customWidth="1"/>
  </cols>
  <sheetData>
    <row r="1" spans="1:15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78</v>
      </c>
      <c r="N3" s="5" t="s">
        <v>9</v>
      </c>
      <c r="O3" s="1"/>
    </row>
    <row r="4" spans="1:15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64854706.479999997</v>
      </c>
      <c r="N4" s="7">
        <v>671469072.05000007</v>
      </c>
      <c r="O4" s="1"/>
    </row>
    <row r="5" spans="1:15" x14ac:dyDescent="0.35">
      <c r="A5" s="1" t="s">
        <v>74</v>
      </c>
      <c r="B5" s="7">
        <v>281091.25</v>
      </c>
      <c r="C5" s="7">
        <v>301328.21999999997</v>
      </c>
      <c r="D5" s="7">
        <v>292760.86</v>
      </c>
      <c r="E5" s="7">
        <v>274333.55</v>
      </c>
      <c r="F5" s="7">
        <v>238066.59</v>
      </c>
      <c r="G5" s="7">
        <v>197758.96</v>
      </c>
      <c r="H5" s="7">
        <v>431141.52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2016480.95</v>
      </c>
      <c r="O5" s="1"/>
    </row>
    <row r="6" spans="1:15" x14ac:dyDescent="0.35">
      <c r="A6" s="1" t="s">
        <v>75</v>
      </c>
      <c r="B6" s="7">
        <v>7393.43</v>
      </c>
      <c r="C6" s="7">
        <v>13097.45</v>
      </c>
      <c r="D6" s="7">
        <v>10897.58</v>
      </c>
      <c r="E6" s="7">
        <v>12391.78</v>
      </c>
      <c r="F6" s="7">
        <v>7469.15</v>
      </c>
      <c r="G6" s="7">
        <v>1542.25</v>
      </c>
      <c r="H6" s="7">
        <v>269346.03000000003</v>
      </c>
      <c r="I6" s="7">
        <v>2433.5100000000002</v>
      </c>
      <c r="J6" s="7">
        <v>1510.8</v>
      </c>
      <c r="K6" s="7">
        <v>652.95000000000005</v>
      </c>
      <c r="L6" s="7">
        <v>8505.57</v>
      </c>
      <c r="M6" s="7">
        <v>117.42</v>
      </c>
      <c r="N6" s="7">
        <v>335357.92000000004</v>
      </c>
      <c r="O6" s="1"/>
    </row>
    <row r="7" spans="1:15" x14ac:dyDescent="0.35">
      <c r="A7" s="1" t="s">
        <v>76</v>
      </c>
      <c r="B7" s="7">
        <v>48129882.18</v>
      </c>
      <c r="C7" s="7">
        <v>50237357.230000004</v>
      </c>
      <c r="D7" s="7">
        <v>50905467.719999999</v>
      </c>
      <c r="E7" s="7">
        <v>52604819.230000004</v>
      </c>
      <c r="F7" s="7">
        <v>54682607.559999995</v>
      </c>
      <c r="G7" s="7">
        <v>55476883.289999999</v>
      </c>
      <c r="H7" s="7">
        <v>56476973.649999999</v>
      </c>
      <c r="I7" s="7">
        <v>57045352.449999996</v>
      </c>
      <c r="J7" s="7">
        <v>57272935.599999994</v>
      </c>
      <c r="K7" s="7">
        <v>59534783.940000005</v>
      </c>
      <c r="L7" s="7">
        <v>62566062.270000003</v>
      </c>
      <c r="M7" s="7">
        <v>64854823.899999999</v>
      </c>
      <c r="N7" s="7">
        <v>669787949.01999998</v>
      </c>
      <c r="O7" s="1"/>
    </row>
    <row r="8" spans="1:15" x14ac:dyDescent="0.35">
      <c r="A8" s="1" t="s">
        <v>77</v>
      </c>
      <c r="B8" s="12">
        <v>77913</v>
      </c>
      <c r="C8" s="12">
        <v>114791</v>
      </c>
      <c r="D8" s="12">
        <v>143305</v>
      </c>
      <c r="E8" s="12">
        <v>235140</v>
      </c>
      <c r="F8" s="12">
        <v>310894</v>
      </c>
      <c r="G8" s="12">
        <v>334624</v>
      </c>
      <c r="H8" s="12">
        <v>384372</v>
      </c>
      <c r="I8" s="12">
        <v>561012</v>
      </c>
      <c r="J8" s="12">
        <v>700909</v>
      </c>
      <c r="K8" s="12">
        <v>1186688</v>
      </c>
      <c r="L8" s="12">
        <v>1841689</v>
      </c>
      <c r="M8" s="12">
        <v>27598688</v>
      </c>
      <c r="N8" s="7">
        <v>33490025</v>
      </c>
      <c r="O8" s="1"/>
    </row>
    <row r="9" spans="1:15" x14ac:dyDescent="0.35">
      <c r="A9" s="1" t="s">
        <v>14</v>
      </c>
      <c r="B9" s="7">
        <v>48051969.18</v>
      </c>
      <c r="C9" s="7">
        <v>50122566.230000004</v>
      </c>
      <c r="D9" s="7">
        <v>50762162.719999999</v>
      </c>
      <c r="E9" s="7">
        <v>52369679.230000004</v>
      </c>
      <c r="F9" s="7">
        <v>54371713.559999995</v>
      </c>
      <c r="G9" s="7">
        <v>55142259.289999999</v>
      </c>
      <c r="H9" s="7">
        <v>56092601.649999999</v>
      </c>
      <c r="I9" s="7">
        <v>56484340.449999996</v>
      </c>
      <c r="J9" s="7">
        <v>56572026.599999994</v>
      </c>
      <c r="K9" s="7">
        <v>58348095.940000005</v>
      </c>
      <c r="L9" s="7">
        <v>60724373.270000003</v>
      </c>
      <c r="M9" s="7">
        <v>37256135.899999999</v>
      </c>
      <c r="N9" s="7">
        <v>636297924.01999998</v>
      </c>
      <c r="O9" s="3"/>
    </row>
    <row r="10" spans="1:15" x14ac:dyDescent="0.35">
      <c r="A10" s="4" t="s">
        <v>15</v>
      </c>
      <c r="B10" s="2">
        <v>99.273585094325668</v>
      </c>
      <c r="C10" s="2">
        <v>99.20234125726553</v>
      </c>
      <c r="D10" s="2">
        <v>99.169387675243314</v>
      </c>
      <c r="E10" s="2">
        <v>99.059746122899426</v>
      </c>
      <c r="F10" s="2">
        <v>99.013913975700376</v>
      </c>
      <c r="G10" s="2">
        <v>99.046504128564777</v>
      </c>
      <c r="H10" s="2">
        <v>99.035700283934531</v>
      </c>
      <c r="I10" s="2">
        <v>99.020775057834015</v>
      </c>
      <c r="J10" s="2">
        <v>98.778800767673573</v>
      </c>
      <c r="K10" s="2">
        <v>98.007806563600937</v>
      </c>
      <c r="L10" s="2">
        <v>97.069605133731201</v>
      </c>
      <c r="M10" s="2">
        <v>57.445539301745377</v>
      </c>
      <c r="N10" s="2">
        <v>94.762059863364627</v>
      </c>
      <c r="O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1"/>
    </row>
    <row r="13" spans="1:15" x14ac:dyDescent="0.35">
      <c r="A13" s="1" t="s">
        <v>2</v>
      </c>
      <c r="B13" s="6">
        <v>99.273585094325668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A14" s="1" t="s">
        <v>3</v>
      </c>
      <c r="B14" s="6">
        <v>99.20234125726553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A15" s="1" t="s">
        <v>4</v>
      </c>
      <c r="B15" s="6">
        <v>99.169387675243314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A16" s="1" t="s">
        <v>5</v>
      </c>
      <c r="B16" s="6">
        <v>99.059746122899426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" x14ac:dyDescent="0.35">
      <c r="A17" s="1" t="s">
        <v>6</v>
      </c>
      <c r="B17" s="6">
        <v>99.013913975700376</v>
      </c>
    </row>
    <row r="18" spans="1:2" x14ac:dyDescent="0.35">
      <c r="A18" s="1" t="s">
        <v>7</v>
      </c>
      <c r="B18" s="6">
        <v>99.046504128564777</v>
      </c>
    </row>
    <row r="19" spans="1:2" x14ac:dyDescent="0.35">
      <c r="A19" s="1" t="s">
        <v>8</v>
      </c>
      <c r="B19" s="6">
        <v>99.035700283934531</v>
      </c>
    </row>
    <row r="20" spans="1:2" x14ac:dyDescent="0.35">
      <c r="A20" s="1" t="s">
        <v>16</v>
      </c>
      <c r="B20" s="6">
        <v>99.020775057834015</v>
      </c>
    </row>
    <row r="21" spans="1:2" x14ac:dyDescent="0.35">
      <c r="A21" s="1" t="s">
        <v>31</v>
      </c>
      <c r="B21" s="6">
        <v>98.778800767673573</v>
      </c>
    </row>
    <row r="22" spans="1:2" x14ac:dyDescent="0.35">
      <c r="A22" s="1" t="s">
        <v>48</v>
      </c>
      <c r="B22" s="6">
        <v>98.007806563600937</v>
      </c>
    </row>
    <row r="23" spans="1:2" x14ac:dyDescent="0.35">
      <c r="A23" s="1" t="s">
        <v>65</v>
      </c>
      <c r="B23" s="6">
        <v>97.069605133731201</v>
      </c>
    </row>
    <row r="24" spans="1:2" x14ac:dyDescent="0.35">
      <c r="A24" s="1" t="s">
        <v>78</v>
      </c>
      <c r="B24" s="6">
        <v>57.445539301745377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topLeftCell="B1" workbookViewId="0">
      <selection activeCell="I8" sqref="I8"/>
    </sheetView>
  </sheetViews>
  <sheetFormatPr defaultRowHeight="14.5" x14ac:dyDescent="0.35"/>
  <cols>
    <col min="1" max="1" width="27.90625" customWidth="1"/>
    <col min="2" max="9" width="13.90625" customWidth="1"/>
    <col min="10" max="10" width="15.45312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17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128857.16</v>
      </c>
      <c r="G5" s="7">
        <v>61360.62</v>
      </c>
      <c r="H5" s="7">
        <v>272473.28000000003</v>
      </c>
      <c r="I5" s="7">
        <v>5.5</v>
      </c>
      <c r="J5" s="7">
        <v>1383154.4700000002</v>
      </c>
      <c r="K5" s="1"/>
    </row>
    <row r="6" spans="1:11" x14ac:dyDescent="0.35">
      <c r="A6" s="1" t="s">
        <v>18</v>
      </c>
      <c r="B6" s="7">
        <v>48152747.350000001</v>
      </c>
      <c r="C6" s="7">
        <v>50268385.109999999</v>
      </c>
      <c r="D6" s="7">
        <v>50961621</v>
      </c>
      <c r="E6" s="7">
        <v>52680048.630000003</v>
      </c>
      <c r="F6" s="7">
        <v>54784347.840000004</v>
      </c>
      <c r="G6" s="7">
        <v>55611739.380000003</v>
      </c>
      <c r="H6" s="7">
        <v>56366295.859999999</v>
      </c>
      <c r="I6" s="7">
        <v>57042913.439999998</v>
      </c>
      <c r="J6" s="7">
        <v>425868098.60999995</v>
      </c>
      <c r="K6" s="1"/>
    </row>
    <row r="7" spans="1:11" x14ac:dyDescent="0.35">
      <c r="A7" s="1" t="s">
        <v>19</v>
      </c>
      <c r="B7" s="7">
        <v>184183</v>
      </c>
      <c r="C7" s="7">
        <v>243061</v>
      </c>
      <c r="D7" s="7">
        <v>338149</v>
      </c>
      <c r="E7" s="7">
        <v>516807</v>
      </c>
      <c r="F7" s="7">
        <v>703561</v>
      </c>
      <c r="G7" s="7">
        <v>800653</v>
      </c>
      <c r="H7" s="8">
        <v>1199159</v>
      </c>
      <c r="I7" s="8">
        <v>39625934.810000002</v>
      </c>
      <c r="J7" s="7">
        <v>43611507.810000002</v>
      </c>
      <c r="K7" s="1"/>
    </row>
    <row r="8" spans="1:11" x14ac:dyDescent="0.35">
      <c r="A8" s="1" t="s">
        <v>14</v>
      </c>
      <c r="B8" s="7">
        <v>47968564.350000001</v>
      </c>
      <c r="C8" s="7">
        <v>50025324.109999999</v>
      </c>
      <c r="D8" s="7">
        <v>50623472</v>
      </c>
      <c r="E8" s="7">
        <v>52163241.630000003</v>
      </c>
      <c r="F8" s="7">
        <v>54080786.840000004</v>
      </c>
      <c r="G8" s="7">
        <v>54811086.380000003</v>
      </c>
      <c r="H8" s="68">
        <v>55167136.859999999</v>
      </c>
      <c r="I8" s="68">
        <v>17416978.629999995</v>
      </c>
      <c r="J8" s="7">
        <v>382256590.79999995</v>
      </c>
      <c r="K8" s="3"/>
    </row>
    <row r="9" spans="1:11" x14ac:dyDescent="0.35">
      <c r="A9" s="4" t="s">
        <v>15</v>
      </c>
      <c r="B9" s="2">
        <v>99.101273810738803</v>
      </c>
      <c r="C9" s="2">
        <v>99.009880122523271</v>
      </c>
      <c r="D9" s="2">
        <v>98.898440319148506</v>
      </c>
      <c r="E9" s="2">
        <v>98.669259556113147</v>
      </c>
      <c r="F9" s="2">
        <v>98.484120240295582</v>
      </c>
      <c r="G9" s="2">
        <v>98.45165147979904</v>
      </c>
      <c r="H9" s="2">
        <v>97.401722702761404</v>
      </c>
      <c r="I9" s="2">
        <v>30.533112529391882</v>
      </c>
      <c r="J9" s="2">
        <v>89.468805075318272</v>
      </c>
      <c r="K9" s="1"/>
    </row>
    <row r="12" spans="1:11" x14ac:dyDescent="0.35">
      <c r="A12" s="1" t="s">
        <v>2</v>
      </c>
      <c r="B12" s="6">
        <v>99.101273810738803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 t="s">
        <v>3</v>
      </c>
      <c r="B13" s="6">
        <v>99.009880122523271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4</v>
      </c>
      <c r="B14" s="6">
        <v>98.898440319148506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5</v>
      </c>
      <c r="B15" s="6">
        <v>98.669259556113147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6</v>
      </c>
      <c r="B16" s="6">
        <v>98.484120240295582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7</v>
      </c>
      <c r="B17" s="6">
        <v>98.45165147979904</v>
      </c>
    </row>
    <row r="18" spans="1:2" x14ac:dyDescent="0.35">
      <c r="A18" s="1" t="s">
        <v>8</v>
      </c>
      <c r="B18" s="6">
        <v>97.401722702761404</v>
      </c>
    </row>
    <row r="19" spans="1:2" x14ac:dyDescent="0.35">
      <c r="A19" s="1" t="s">
        <v>16</v>
      </c>
      <c r="B19" s="6">
        <v>30.533112529391882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4"/>
  <sheetViews>
    <sheetView workbookViewId="0">
      <selection sqref="A1:XFD1048576"/>
    </sheetView>
  </sheetViews>
  <sheetFormatPr defaultRowHeight="14.5" x14ac:dyDescent="0.35"/>
  <cols>
    <col min="1" max="1" width="28.453125" customWidth="1"/>
    <col min="2" max="13" width="14" bestFit="1" customWidth="1"/>
    <col min="14" max="14" width="15" bestFit="1" customWidth="1"/>
  </cols>
  <sheetData>
    <row r="1" spans="1:15" x14ac:dyDescent="0.35">
      <c r="A1" s="16" t="s">
        <v>0</v>
      </c>
      <c r="B1" s="16"/>
      <c r="C1" s="16"/>
      <c r="D1" s="16"/>
      <c r="E1" s="16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16</v>
      </c>
      <c r="J3" s="17" t="s">
        <v>31</v>
      </c>
      <c r="K3" s="17" t="s">
        <v>48</v>
      </c>
      <c r="L3" s="17" t="s">
        <v>65</v>
      </c>
      <c r="M3" s="17" t="s">
        <v>78</v>
      </c>
      <c r="N3" s="17" t="s">
        <v>9</v>
      </c>
      <c r="O3" s="13"/>
    </row>
    <row r="4" spans="1:15" x14ac:dyDescent="0.35">
      <c r="A4" s="13" t="s">
        <v>10</v>
      </c>
      <c r="B4" s="79">
        <v>48403580</v>
      </c>
      <c r="C4" s="79">
        <v>50525588</v>
      </c>
      <c r="D4" s="79">
        <v>51187331</v>
      </c>
      <c r="E4" s="79">
        <v>52866761</v>
      </c>
      <c r="F4" s="79">
        <v>54913205</v>
      </c>
      <c r="G4" s="79">
        <v>55673100</v>
      </c>
      <c r="H4" s="19">
        <v>56638769.140000001</v>
      </c>
      <c r="I4" s="19">
        <v>57042918.939999998</v>
      </c>
      <c r="J4" s="19">
        <v>57271424.799999997</v>
      </c>
      <c r="K4" s="19">
        <v>59534130.990000002</v>
      </c>
      <c r="L4" s="19">
        <v>62557556.700000003</v>
      </c>
      <c r="M4" s="79">
        <v>64854706.479999997</v>
      </c>
      <c r="N4" s="79">
        <v>671469072.05000007</v>
      </c>
      <c r="O4" s="13"/>
    </row>
    <row r="5" spans="1:15" x14ac:dyDescent="0.35">
      <c r="A5" s="13" t="s">
        <v>74</v>
      </c>
      <c r="B5" s="79">
        <v>281091.25</v>
      </c>
      <c r="C5" s="79">
        <v>301328.21999999997</v>
      </c>
      <c r="D5" s="79">
        <v>293059.78000000003</v>
      </c>
      <c r="E5" s="79">
        <v>274333.55</v>
      </c>
      <c r="F5" s="79">
        <v>238898.72</v>
      </c>
      <c r="G5" s="79">
        <v>197758.96</v>
      </c>
      <c r="H5" s="79">
        <v>431364.75</v>
      </c>
      <c r="I5" s="79">
        <v>133488.85</v>
      </c>
      <c r="J5" s="79">
        <v>113005.87</v>
      </c>
      <c r="K5" s="79">
        <v>59912.639999999999</v>
      </c>
      <c r="L5" s="79">
        <v>18470.03</v>
      </c>
      <c r="M5" s="79">
        <v>3.25</v>
      </c>
      <c r="N5" s="79">
        <v>2342715.87</v>
      </c>
      <c r="O5" s="13"/>
    </row>
    <row r="6" spans="1:15" x14ac:dyDescent="0.35">
      <c r="A6" s="13" t="s">
        <v>75</v>
      </c>
      <c r="B6" s="79">
        <v>7760.16</v>
      </c>
      <c r="C6" s="79">
        <v>13370.14</v>
      </c>
      <c r="D6" s="79">
        <v>11158.67</v>
      </c>
      <c r="E6" s="79">
        <v>12624.05</v>
      </c>
      <c r="F6" s="79">
        <v>7708.29</v>
      </c>
      <c r="G6" s="79">
        <v>1722.89</v>
      </c>
      <c r="H6" s="79">
        <v>269524.15999999997</v>
      </c>
      <c r="I6" s="79">
        <v>2546.81</v>
      </c>
      <c r="J6" s="79">
        <v>1673.59</v>
      </c>
      <c r="K6" s="79">
        <v>1209.06</v>
      </c>
      <c r="L6" s="79">
        <v>8716.9500000000007</v>
      </c>
      <c r="M6" s="79">
        <v>346.07</v>
      </c>
      <c r="N6" s="79">
        <v>338360.84</v>
      </c>
      <c r="O6" s="13"/>
    </row>
    <row r="7" spans="1:15" x14ac:dyDescent="0.35">
      <c r="A7" s="13" t="s">
        <v>76</v>
      </c>
      <c r="B7" s="79">
        <v>48130248.909999996</v>
      </c>
      <c r="C7" s="79">
        <v>50237629.920000002</v>
      </c>
      <c r="D7" s="79">
        <v>50905429.890000001</v>
      </c>
      <c r="E7" s="79">
        <v>52605051.5</v>
      </c>
      <c r="F7" s="79">
        <v>54682014.57</v>
      </c>
      <c r="G7" s="79">
        <v>55477063.93</v>
      </c>
      <c r="H7" s="79">
        <v>56476928.549999997</v>
      </c>
      <c r="I7" s="79">
        <v>56911976.899999999</v>
      </c>
      <c r="J7" s="79">
        <v>57160092.520000003</v>
      </c>
      <c r="K7" s="79">
        <v>59475427.410000004</v>
      </c>
      <c r="L7" s="79">
        <v>62547803.620000005</v>
      </c>
      <c r="M7" s="79">
        <v>64855049.299999997</v>
      </c>
      <c r="N7" s="79">
        <v>669464717.0200001</v>
      </c>
      <c r="O7" s="13"/>
    </row>
    <row r="8" spans="1:15" x14ac:dyDescent="0.35">
      <c r="A8" s="13" t="s">
        <v>79</v>
      </c>
      <c r="B8" s="11">
        <v>75742</v>
      </c>
      <c r="C8" s="11">
        <v>112675</v>
      </c>
      <c r="D8" s="11">
        <v>138794</v>
      </c>
      <c r="E8" s="11">
        <v>230803</v>
      </c>
      <c r="F8" s="11">
        <v>301541</v>
      </c>
      <c r="G8" s="11">
        <v>322617</v>
      </c>
      <c r="H8" s="11">
        <v>372133</v>
      </c>
      <c r="I8" s="11">
        <v>540842</v>
      </c>
      <c r="J8" s="11">
        <v>666444</v>
      </c>
      <c r="K8" s="11">
        <v>1126960</v>
      </c>
      <c r="L8" s="11">
        <v>1661356</v>
      </c>
      <c r="M8" s="11">
        <v>10082163</v>
      </c>
      <c r="N8" s="79">
        <v>15632070</v>
      </c>
      <c r="O8" s="13"/>
    </row>
    <row r="9" spans="1:15" x14ac:dyDescent="0.35">
      <c r="A9" s="13" t="s">
        <v>14</v>
      </c>
      <c r="B9" s="79">
        <v>48054506.909999996</v>
      </c>
      <c r="C9" s="79">
        <v>50124954.920000002</v>
      </c>
      <c r="D9" s="79">
        <v>50766635.890000001</v>
      </c>
      <c r="E9" s="79">
        <v>52374248.5</v>
      </c>
      <c r="F9" s="79">
        <v>54380473.57</v>
      </c>
      <c r="G9" s="79">
        <v>55154446.93</v>
      </c>
      <c r="H9" s="79">
        <v>56104795.549999997</v>
      </c>
      <c r="I9" s="79">
        <v>56371134.899999999</v>
      </c>
      <c r="J9" s="79">
        <v>56493648.520000003</v>
      </c>
      <c r="K9" s="79">
        <v>58348467.410000004</v>
      </c>
      <c r="L9" s="79">
        <v>60886447.620000005</v>
      </c>
      <c r="M9" s="79">
        <v>54772886.299999997</v>
      </c>
      <c r="N9" s="79">
        <v>653832647.0200001</v>
      </c>
      <c r="O9" s="15"/>
    </row>
    <row r="10" spans="1:15" x14ac:dyDescent="0.35">
      <c r="A10" s="16" t="s">
        <v>15</v>
      </c>
      <c r="B10" s="14">
        <v>99.278827950329287</v>
      </c>
      <c r="C10" s="14">
        <v>99.207068940988876</v>
      </c>
      <c r="D10" s="14">
        <v>99.178126497746092</v>
      </c>
      <c r="E10" s="14">
        <v>99.068389115043388</v>
      </c>
      <c r="F10" s="14">
        <v>99.029866441050018</v>
      </c>
      <c r="G10" s="14">
        <v>99.068395562668513</v>
      </c>
      <c r="H10" s="14">
        <v>99.057229530041297</v>
      </c>
      <c r="I10" s="14">
        <v>98.822318260559896</v>
      </c>
      <c r="J10" s="14">
        <v>98.641947039529583</v>
      </c>
      <c r="K10" s="14">
        <v>98.008430525005636</v>
      </c>
      <c r="L10" s="14">
        <v>97.328685504752144</v>
      </c>
      <c r="M10" s="14">
        <v>84.454759373386352</v>
      </c>
      <c r="N10" s="14">
        <v>97.373456833066669</v>
      </c>
      <c r="O10" s="13"/>
    </row>
    <row r="11" spans="1:1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9"/>
      <c r="O11" s="13"/>
    </row>
    <row r="13" spans="1:15" x14ac:dyDescent="0.35">
      <c r="A13" s="13" t="s">
        <v>2</v>
      </c>
      <c r="B13" s="18">
        <v>99.278827950329287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3" t="s">
        <v>3</v>
      </c>
      <c r="B14" s="18">
        <v>99.207068940988876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3" t="s">
        <v>4</v>
      </c>
      <c r="B15" s="18">
        <v>99.178126497746092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35">
      <c r="A16" s="13" t="s">
        <v>5</v>
      </c>
      <c r="B16" s="18">
        <v>99.068389115043388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2" x14ac:dyDescent="0.35">
      <c r="A17" s="13" t="s">
        <v>6</v>
      </c>
      <c r="B17" s="18">
        <v>99.029866441050018</v>
      </c>
    </row>
    <row r="18" spans="1:2" x14ac:dyDescent="0.35">
      <c r="A18" s="13" t="s">
        <v>7</v>
      </c>
      <c r="B18" s="18">
        <v>99.068395562668513</v>
      </c>
    </row>
    <row r="19" spans="1:2" x14ac:dyDescent="0.35">
      <c r="A19" s="13" t="s">
        <v>8</v>
      </c>
      <c r="B19" s="18">
        <v>99.057229530041297</v>
      </c>
    </row>
    <row r="20" spans="1:2" x14ac:dyDescent="0.35">
      <c r="A20" s="13" t="s">
        <v>16</v>
      </c>
      <c r="B20" s="18">
        <v>98.822318260559896</v>
      </c>
    </row>
    <row r="21" spans="1:2" x14ac:dyDescent="0.35">
      <c r="A21" s="13" t="s">
        <v>31</v>
      </c>
      <c r="B21" s="18">
        <v>98.641947039529583</v>
      </c>
    </row>
    <row r="22" spans="1:2" x14ac:dyDescent="0.35">
      <c r="A22" s="13" t="s">
        <v>48</v>
      </c>
      <c r="B22" s="18">
        <v>98.008430525005636</v>
      </c>
    </row>
    <row r="23" spans="1:2" x14ac:dyDescent="0.35">
      <c r="A23" s="13" t="s">
        <v>65</v>
      </c>
      <c r="B23" s="18">
        <v>97.328685504752144</v>
      </c>
    </row>
    <row r="24" spans="1:2" x14ac:dyDescent="0.35">
      <c r="A24" s="13" t="s">
        <v>78</v>
      </c>
      <c r="B24" s="18">
        <v>84.454759373386352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4"/>
  <sheetViews>
    <sheetView workbookViewId="0">
      <selection activeCell="B9" sqref="B9"/>
    </sheetView>
  </sheetViews>
  <sheetFormatPr defaultRowHeight="14.5" x14ac:dyDescent="0.35"/>
  <cols>
    <col min="1" max="1" width="28.453125" customWidth="1"/>
    <col min="2" max="13" width="14" bestFit="1" customWidth="1"/>
    <col min="14" max="14" width="15" bestFit="1" customWidth="1"/>
  </cols>
  <sheetData>
    <row r="1" spans="1:15" x14ac:dyDescent="0.35">
      <c r="A1" s="16" t="s">
        <v>0</v>
      </c>
      <c r="B1" s="16"/>
      <c r="C1" s="16"/>
      <c r="D1" s="16"/>
      <c r="E1" s="16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16</v>
      </c>
      <c r="J3" s="17" t="s">
        <v>31</v>
      </c>
      <c r="K3" s="17" t="s">
        <v>48</v>
      </c>
      <c r="L3" s="17" t="s">
        <v>65</v>
      </c>
      <c r="M3" s="17" t="s">
        <v>78</v>
      </c>
      <c r="N3" s="17" t="s">
        <v>9</v>
      </c>
      <c r="O3" s="13"/>
    </row>
    <row r="4" spans="1:15" x14ac:dyDescent="0.35">
      <c r="A4" s="13" t="s">
        <v>10</v>
      </c>
      <c r="B4" s="79">
        <v>48403580</v>
      </c>
      <c r="C4" s="79">
        <v>50525588</v>
      </c>
      <c r="D4" s="79">
        <v>51187331</v>
      </c>
      <c r="E4" s="79">
        <v>52866761</v>
      </c>
      <c r="F4" s="79">
        <v>54913205</v>
      </c>
      <c r="G4" s="79">
        <v>55673100</v>
      </c>
      <c r="H4" s="19">
        <v>56638769.140000001</v>
      </c>
      <c r="I4" s="19">
        <v>57042918.939999998</v>
      </c>
      <c r="J4" s="19">
        <v>57271424.799999997</v>
      </c>
      <c r="K4" s="19">
        <v>59534130.990000002</v>
      </c>
      <c r="L4" s="19">
        <v>62557556.700000003</v>
      </c>
      <c r="M4" s="79">
        <v>64854706.479999997</v>
      </c>
      <c r="N4" s="7">
        <v>671469072.05000007</v>
      </c>
      <c r="O4" s="13"/>
    </row>
    <row r="5" spans="1:15" x14ac:dyDescent="0.35">
      <c r="A5" s="13" t="s">
        <v>74</v>
      </c>
      <c r="B5" s="79">
        <v>281091.25</v>
      </c>
      <c r="C5" s="79">
        <v>301328.21999999997</v>
      </c>
      <c r="D5" s="79">
        <v>293059.78000000003</v>
      </c>
      <c r="E5" s="79">
        <v>274333.55</v>
      </c>
      <c r="F5" s="79">
        <v>238898.72</v>
      </c>
      <c r="G5" s="79">
        <v>197758.96</v>
      </c>
      <c r="H5" s="79">
        <v>431364.75</v>
      </c>
      <c r="I5" s="79">
        <v>133488.85</v>
      </c>
      <c r="J5" s="79">
        <v>113005.87</v>
      </c>
      <c r="K5" s="79">
        <v>59912.639999999999</v>
      </c>
      <c r="L5" s="79">
        <v>18470.03</v>
      </c>
      <c r="M5" s="79">
        <v>3.25</v>
      </c>
      <c r="N5" s="7">
        <v>2342715.87</v>
      </c>
      <c r="O5" s="13"/>
    </row>
    <row r="6" spans="1:15" x14ac:dyDescent="0.35">
      <c r="A6" s="13" t="s">
        <v>75</v>
      </c>
      <c r="B6" s="79">
        <v>7760.16</v>
      </c>
      <c r="C6" s="79">
        <v>13370.14</v>
      </c>
      <c r="D6" s="79">
        <v>11158.67</v>
      </c>
      <c r="E6" s="79">
        <v>12624.05</v>
      </c>
      <c r="F6" s="79">
        <v>7708.29</v>
      </c>
      <c r="G6" s="79">
        <v>1722.89</v>
      </c>
      <c r="H6" s="79">
        <v>269524.15999999997</v>
      </c>
      <c r="I6" s="79">
        <v>2546.81</v>
      </c>
      <c r="J6" s="79">
        <v>1673.59</v>
      </c>
      <c r="K6" s="79">
        <v>1209.06</v>
      </c>
      <c r="L6" s="79">
        <v>8716.9500000000007</v>
      </c>
      <c r="M6" s="79">
        <v>346.07</v>
      </c>
      <c r="N6" s="7">
        <v>338360.84</v>
      </c>
      <c r="O6" s="13"/>
    </row>
    <row r="7" spans="1:15" x14ac:dyDescent="0.35">
      <c r="A7" s="13" t="s">
        <v>76</v>
      </c>
      <c r="B7" s="7">
        <v>48130248.909999996</v>
      </c>
      <c r="C7" s="7">
        <v>50237629.920000002</v>
      </c>
      <c r="D7" s="7">
        <v>50905429.890000001</v>
      </c>
      <c r="E7" s="7">
        <v>52605051.5</v>
      </c>
      <c r="F7" s="7">
        <v>54682014.57</v>
      </c>
      <c r="G7" s="7">
        <v>55477063.93</v>
      </c>
      <c r="H7" s="7">
        <v>56476928.549999997</v>
      </c>
      <c r="I7" s="7">
        <v>56911976.899999999</v>
      </c>
      <c r="J7" s="7">
        <v>57160092.520000003</v>
      </c>
      <c r="K7" s="7">
        <v>59475427.410000004</v>
      </c>
      <c r="L7" s="7">
        <v>62547803.620000005</v>
      </c>
      <c r="M7" s="7">
        <v>64855049.299999997</v>
      </c>
      <c r="N7" s="7">
        <v>669464717.0200001</v>
      </c>
      <c r="O7" s="13"/>
    </row>
    <row r="8" spans="1:15" x14ac:dyDescent="0.35">
      <c r="A8" s="13" t="s">
        <v>79</v>
      </c>
      <c r="B8" s="1">
        <v>64420</v>
      </c>
      <c r="C8" s="1">
        <v>102956</v>
      </c>
      <c r="D8" s="1">
        <v>127033</v>
      </c>
      <c r="E8" s="1">
        <v>209075</v>
      </c>
      <c r="F8" s="1">
        <v>275568</v>
      </c>
      <c r="G8" s="1">
        <v>286906</v>
      </c>
      <c r="H8" s="1">
        <v>339637</v>
      </c>
      <c r="I8" s="1">
        <v>498948</v>
      </c>
      <c r="J8" s="1">
        <v>599411</v>
      </c>
      <c r="K8" s="1">
        <v>1012848</v>
      </c>
      <c r="L8" s="1">
        <v>1516558</v>
      </c>
      <c r="M8" s="1">
        <v>2612853</v>
      </c>
      <c r="N8" s="7">
        <v>7646213</v>
      </c>
      <c r="O8" s="13"/>
    </row>
    <row r="9" spans="1:15" x14ac:dyDescent="0.35">
      <c r="A9" s="13" t="s">
        <v>14</v>
      </c>
      <c r="B9" s="7">
        <v>48065828.909999996</v>
      </c>
      <c r="C9" s="7">
        <v>50134673.920000002</v>
      </c>
      <c r="D9" s="7">
        <v>50778396.890000001</v>
      </c>
      <c r="E9" s="7">
        <v>52395976.5</v>
      </c>
      <c r="F9" s="7">
        <v>54406446.57</v>
      </c>
      <c r="G9" s="7">
        <v>55190157.93</v>
      </c>
      <c r="H9" s="7">
        <v>56137291.549999997</v>
      </c>
      <c r="I9" s="7">
        <v>56413028.899999999</v>
      </c>
      <c r="J9" s="7">
        <v>56560681.520000003</v>
      </c>
      <c r="K9" s="7">
        <v>58462579.410000004</v>
      </c>
      <c r="L9" s="7">
        <v>61031245.620000005</v>
      </c>
      <c r="M9" s="7">
        <v>62242196.299999997</v>
      </c>
      <c r="N9" s="7">
        <v>661818504.0200001</v>
      </c>
      <c r="O9" s="15"/>
    </row>
    <row r="10" spans="1:15" x14ac:dyDescent="0.35">
      <c r="A10" s="16" t="s">
        <v>15</v>
      </c>
      <c r="B10" s="2">
        <v>99.302218782164459</v>
      </c>
      <c r="C10" s="2">
        <v>99.226304738897838</v>
      </c>
      <c r="D10" s="2">
        <v>99.201102886180962</v>
      </c>
      <c r="E10" s="2">
        <v>99.109488663396647</v>
      </c>
      <c r="F10" s="2">
        <v>99.077164718395153</v>
      </c>
      <c r="G10" s="2">
        <v>99.132539646615697</v>
      </c>
      <c r="H10" s="2">
        <v>99.114603658210783</v>
      </c>
      <c r="I10" s="2">
        <v>98.895761206290061</v>
      </c>
      <c r="J10" s="2">
        <v>98.758991447336939</v>
      </c>
      <c r="K10" s="2">
        <v>98.200105448452774</v>
      </c>
      <c r="L10" s="2">
        <v>97.56014914821634</v>
      </c>
      <c r="M10" s="2">
        <v>95.971749281132517</v>
      </c>
      <c r="N10" s="2">
        <v>98.562768051172228</v>
      </c>
      <c r="O10" s="13"/>
    </row>
    <row r="11" spans="1:1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9"/>
      <c r="O11" s="13"/>
    </row>
    <row r="13" spans="1:15" x14ac:dyDescent="0.35">
      <c r="A13" s="13" t="s">
        <v>2</v>
      </c>
      <c r="B13" s="18">
        <v>99.278827950329287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3" t="s">
        <v>3</v>
      </c>
      <c r="B14" s="18">
        <v>99.207068940988876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3" t="s">
        <v>4</v>
      </c>
      <c r="B15" s="18">
        <v>99.178126497746092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35">
      <c r="A16" s="13" t="s">
        <v>5</v>
      </c>
      <c r="B16" s="18">
        <v>99.068389115043388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2" x14ac:dyDescent="0.35">
      <c r="A17" s="13" t="s">
        <v>6</v>
      </c>
      <c r="B17" s="18">
        <v>99.029866441050018</v>
      </c>
    </row>
    <row r="18" spans="1:2" x14ac:dyDescent="0.35">
      <c r="A18" s="13" t="s">
        <v>7</v>
      </c>
      <c r="B18" s="18">
        <v>99.068395562668513</v>
      </c>
    </row>
    <row r="19" spans="1:2" x14ac:dyDescent="0.35">
      <c r="A19" s="13" t="s">
        <v>8</v>
      </c>
      <c r="B19" s="18">
        <v>99.057229530041297</v>
      </c>
    </row>
    <row r="20" spans="1:2" x14ac:dyDescent="0.35">
      <c r="A20" s="13" t="s">
        <v>16</v>
      </c>
      <c r="B20" s="18">
        <v>98.822318260559896</v>
      </c>
    </row>
    <row r="21" spans="1:2" x14ac:dyDescent="0.35">
      <c r="A21" s="13" t="s">
        <v>31</v>
      </c>
      <c r="B21" s="18">
        <v>98.641947039529583</v>
      </c>
    </row>
    <row r="22" spans="1:2" x14ac:dyDescent="0.35">
      <c r="A22" s="13" t="s">
        <v>48</v>
      </c>
      <c r="B22" s="18">
        <v>98.008430525005636</v>
      </c>
    </row>
    <row r="23" spans="1:2" x14ac:dyDescent="0.35">
      <c r="A23" s="13" t="s">
        <v>65</v>
      </c>
      <c r="B23" s="18">
        <v>97.328685504752144</v>
      </c>
    </row>
    <row r="24" spans="1:2" x14ac:dyDescent="0.35">
      <c r="A24" s="13" t="s">
        <v>78</v>
      </c>
      <c r="B24" s="18">
        <v>84.454759373386352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5"/>
  <sheetViews>
    <sheetView topLeftCell="F1" workbookViewId="0">
      <selection activeCell="D12" sqref="D12"/>
    </sheetView>
  </sheetViews>
  <sheetFormatPr defaultRowHeight="14.5" x14ac:dyDescent="0.35"/>
  <cols>
    <col min="1" max="1" width="28.453125" customWidth="1"/>
    <col min="2" max="13" width="14" bestFit="1" customWidth="1"/>
    <col min="14" max="14" width="15" bestFit="1" customWidth="1"/>
    <col min="15" max="15" width="16.90625" customWidth="1"/>
  </cols>
  <sheetData>
    <row r="1" spans="1:15" x14ac:dyDescent="0.35">
      <c r="A1" s="16" t="s">
        <v>0</v>
      </c>
      <c r="B1" s="16"/>
      <c r="C1" s="16"/>
      <c r="D1" s="16"/>
      <c r="E1" s="16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16</v>
      </c>
      <c r="J3" s="17" t="s">
        <v>31</v>
      </c>
      <c r="K3" s="17" t="s">
        <v>48</v>
      </c>
      <c r="L3" s="17" t="s">
        <v>65</v>
      </c>
      <c r="M3" s="17" t="s">
        <v>78</v>
      </c>
      <c r="N3" s="17" t="s">
        <v>80</v>
      </c>
      <c r="O3" s="17" t="s">
        <v>9</v>
      </c>
    </row>
    <row r="4" spans="1:15" x14ac:dyDescent="0.35">
      <c r="A4" s="13" t="s">
        <v>81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71682974.829999998</v>
      </c>
      <c r="O4" s="7">
        <v>746217303.29000008</v>
      </c>
    </row>
    <row r="5" spans="1:15" x14ac:dyDescent="0.35">
      <c r="A5" s="13" t="s">
        <v>82</v>
      </c>
      <c r="B5" s="79">
        <v>287603.37</v>
      </c>
      <c r="C5" s="79">
        <v>307022.11</v>
      </c>
      <c r="D5" s="79">
        <v>299365.81</v>
      </c>
      <c r="E5" s="79">
        <v>287311.27</v>
      </c>
      <c r="F5" s="79">
        <v>255426.22</v>
      </c>
      <c r="G5" s="79">
        <v>219772.12</v>
      </c>
      <c r="H5" s="79">
        <v>451911.44</v>
      </c>
      <c r="I5" s="79">
        <v>155765.35</v>
      </c>
      <c r="J5" s="79">
        <v>146244.69</v>
      </c>
      <c r="K5" s="79">
        <v>104831.78</v>
      </c>
      <c r="L5" s="79">
        <v>49342.97</v>
      </c>
      <c r="M5" s="79">
        <v>5307.14</v>
      </c>
      <c r="N5" s="79">
        <v>7.0000000000000007E-2</v>
      </c>
      <c r="O5" s="7">
        <v>2569904.34</v>
      </c>
    </row>
    <row r="6" spans="1:15" x14ac:dyDescent="0.35">
      <c r="A6" s="13" t="s">
        <v>83</v>
      </c>
      <c r="B6" s="79">
        <v>7976.29</v>
      </c>
      <c r="C6" s="79">
        <v>13473.04</v>
      </c>
      <c r="D6" s="79">
        <v>11268.94</v>
      </c>
      <c r="E6" s="79">
        <v>12824.68</v>
      </c>
      <c r="F6" s="79">
        <v>7879.7</v>
      </c>
      <c r="G6" s="79">
        <v>1950.17</v>
      </c>
      <c r="H6" s="79">
        <v>269698.17</v>
      </c>
      <c r="I6" s="79">
        <v>2594.02</v>
      </c>
      <c r="J6" s="79">
        <v>1814.7</v>
      </c>
      <c r="K6" s="79">
        <v>3790.02</v>
      </c>
      <c r="L6" s="79">
        <v>10302.85</v>
      </c>
      <c r="M6" s="79">
        <v>405.69</v>
      </c>
      <c r="N6" s="79">
        <v>0.08</v>
      </c>
      <c r="O6" s="7">
        <v>343978.35000000003</v>
      </c>
    </row>
    <row r="7" spans="1:15" x14ac:dyDescent="0.35">
      <c r="A7" s="13" t="s">
        <v>84</v>
      </c>
      <c r="B7" s="7">
        <v>47707729.190000005</v>
      </c>
      <c r="C7" s="7">
        <v>50432186.990000002</v>
      </c>
      <c r="D7" s="7">
        <v>51699049.309999995</v>
      </c>
      <c r="E7" s="7">
        <v>53674334.5</v>
      </c>
      <c r="F7" s="7">
        <v>55519462.670000002</v>
      </c>
      <c r="G7" s="7">
        <v>56380107.640000008</v>
      </c>
      <c r="H7" s="7">
        <v>56559638.390000001</v>
      </c>
      <c r="I7" s="7">
        <v>56685290.359999999</v>
      </c>
      <c r="J7" s="7">
        <v>57286691.150000006</v>
      </c>
      <c r="K7" s="7">
        <v>59576685.910000004</v>
      </c>
      <c r="L7" s="7">
        <v>62222541.830000006</v>
      </c>
      <c r="M7" s="7">
        <v>64564684.519999996</v>
      </c>
      <c r="N7" s="7">
        <v>71682974.840000004</v>
      </c>
      <c r="O7" s="7">
        <v>743991377.30000007</v>
      </c>
    </row>
    <row r="8" spans="1:15" x14ac:dyDescent="0.35">
      <c r="A8" s="13" t="s">
        <v>85</v>
      </c>
      <c r="B8" s="12">
        <v>61709.58</v>
      </c>
      <c r="C8" s="12">
        <v>100175.28</v>
      </c>
      <c r="D8" s="12">
        <v>123540.29</v>
      </c>
      <c r="E8" s="12">
        <v>202666.72</v>
      </c>
      <c r="F8" s="12">
        <v>267707.36</v>
      </c>
      <c r="G8" s="12">
        <v>280644.71999999997</v>
      </c>
      <c r="H8" s="12">
        <v>331071.7</v>
      </c>
      <c r="I8" s="12">
        <v>481776.02</v>
      </c>
      <c r="J8" s="12">
        <v>575177.80000000005</v>
      </c>
      <c r="K8" s="12">
        <v>974961.46</v>
      </c>
      <c r="L8" s="12">
        <v>1427579.84</v>
      </c>
      <c r="M8" s="12">
        <v>2514436.06</v>
      </c>
      <c r="N8" s="12">
        <v>48781883.259999998</v>
      </c>
      <c r="O8" s="7">
        <v>56123330.089999996</v>
      </c>
    </row>
    <row r="9" spans="1:15" x14ac:dyDescent="0.35">
      <c r="A9" s="13" t="s">
        <v>14</v>
      </c>
      <c r="B9" s="7">
        <v>47646019.610000007</v>
      </c>
      <c r="C9" s="7">
        <v>50332011.710000001</v>
      </c>
      <c r="D9" s="7">
        <v>51575509.019999996</v>
      </c>
      <c r="E9" s="7">
        <v>53471667.780000001</v>
      </c>
      <c r="F9" s="7">
        <v>55251755.310000002</v>
      </c>
      <c r="G9" s="7">
        <v>56099462.920000009</v>
      </c>
      <c r="H9" s="7">
        <v>56228566.689999998</v>
      </c>
      <c r="I9" s="7">
        <v>56203514.339999996</v>
      </c>
      <c r="J9" s="7">
        <v>56711513.350000009</v>
      </c>
      <c r="K9" s="7">
        <v>58601724.450000003</v>
      </c>
      <c r="L9" s="7">
        <v>60794961.990000002</v>
      </c>
      <c r="M9" s="7">
        <v>62050248.459999993</v>
      </c>
      <c r="N9" s="7">
        <v>22901091.580000006</v>
      </c>
      <c r="O9" s="7">
        <v>687868047.21000004</v>
      </c>
    </row>
    <row r="10" spans="1:15" x14ac:dyDescent="0.35">
      <c r="A10" s="16" t="s">
        <v>15</v>
      </c>
      <c r="B10" s="2">
        <v>99.288694592635039</v>
      </c>
      <c r="C10" s="2">
        <v>99.2238173744107</v>
      </c>
      <c r="D10" s="2">
        <v>99.208194351398419</v>
      </c>
      <c r="E10" s="2">
        <v>99.115544509853166</v>
      </c>
      <c r="F10" s="2">
        <v>99.076059685674537</v>
      </c>
      <c r="G10" s="2">
        <v>99.119284621167367</v>
      </c>
      <c r="H10" s="2">
        <v>99.095403207714071</v>
      </c>
      <c r="I10" s="2">
        <v>98.882891388822173</v>
      </c>
      <c r="J10" s="2">
        <v>98.747007239775456</v>
      </c>
      <c r="K10" s="2">
        <v>98.196976892367658</v>
      </c>
      <c r="L10" s="2">
        <v>97.644422268008242</v>
      </c>
      <c r="M10" s="2">
        <v>96.09825977330793</v>
      </c>
      <c r="N10" s="2">
        <v>31.947741614115721</v>
      </c>
      <c r="O10" s="2">
        <v>92.180661608522911</v>
      </c>
    </row>
    <row r="11" spans="1:1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9"/>
      <c r="O11" s="13"/>
    </row>
    <row r="13" spans="1:15" x14ac:dyDescent="0.35">
      <c r="A13" s="13" t="s">
        <v>2</v>
      </c>
      <c r="B13" s="6">
        <v>99.288694592635039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3" t="s">
        <v>3</v>
      </c>
      <c r="B14" s="6">
        <v>99.2238173744107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3" t="s">
        <v>4</v>
      </c>
      <c r="B15" s="6">
        <v>99.208194351398419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35">
      <c r="A16" s="13" t="s">
        <v>5</v>
      </c>
      <c r="B16" s="6">
        <v>99.115544509853166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2" x14ac:dyDescent="0.35">
      <c r="A17" s="13" t="s">
        <v>6</v>
      </c>
      <c r="B17" s="6">
        <v>99.076059685674537</v>
      </c>
    </row>
    <row r="18" spans="1:2" x14ac:dyDescent="0.35">
      <c r="A18" s="13" t="s">
        <v>7</v>
      </c>
      <c r="B18" s="6">
        <v>99.119284621167367</v>
      </c>
    </row>
    <row r="19" spans="1:2" x14ac:dyDescent="0.35">
      <c r="A19" s="13" t="s">
        <v>8</v>
      </c>
      <c r="B19" s="6">
        <v>99.095403207714071</v>
      </c>
    </row>
    <row r="20" spans="1:2" x14ac:dyDescent="0.35">
      <c r="A20" s="13" t="s">
        <v>16</v>
      </c>
      <c r="B20" s="6">
        <v>98.882891388822173</v>
      </c>
    </row>
    <row r="21" spans="1:2" x14ac:dyDescent="0.35">
      <c r="A21" s="13" t="s">
        <v>31</v>
      </c>
      <c r="B21" s="6">
        <v>98.747007239775456</v>
      </c>
    </row>
    <row r="22" spans="1:2" x14ac:dyDescent="0.35">
      <c r="A22" s="13" t="s">
        <v>48</v>
      </c>
      <c r="B22" s="6">
        <v>98.196976892367658</v>
      </c>
    </row>
    <row r="23" spans="1:2" x14ac:dyDescent="0.35">
      <c r="A23" s="13" t="s">
        <v>65</v>
      </c>
      <c r="B23" s="6">
        <v>97.644422268008242</v>
      </c>
    </row>
    <row r="24" spans="1:2" x14ac:dyDescent="0.35">
      <c r="A24" s="13" t="s">
        <v>78</v>
      </c>
      <c r="B24" s="6">
        <v>96.09825977330793</v>
      </c>
    </row>
    <row r="25" spans="1:2" x14ac:dyDescent="0.35">
      <c r="B25" s="6">
        <v>31.947741614115721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5"/>
  <sheetViews>
    <sheetView zoomScale="40" zoomScaleNormal="40" workbookViewId="0">
      <selection activeCell="B10" sqref="B10"/>
    </sheetView>
  </sheetViews>
  <sheetFormatPr defaultRowHeight="14.5" x14ac:dyDescent="0.35"/>
  <cols>
    <col min="1" max="1" width="32.08984375" customWidth="1"/>
    <col min="2" max="14" width="12.453125" customWidth="1"/>
    <col min="15" max="15" width="17.90625" customWidth="1"/>
  </cols>
  <sheetData>
    <row r="1" spans="1:15" x14ac:dyDescent="0.35">
      <c r="A1" t="s">
        <v>0</v>
      </c>
    </row>
    <row r="3" spans="1:15" s="21" customFormat="1" x14ac:dyDescent="0.3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16</v>
      </c>
      <c r="J3" s="21" t="s">
        <v>31</v>
      </c>
      <c r="K3" s="21" t="s">
        <v>48</v>
      </c>
      <c r="L3" s="21" t="s">
        <v>65</v>
      </c>
      <c r="M3" s="21" t="s">
        <v>78</v>
      </c>
      <c r="N3" s="21" t="s">
        <v>80</v>
      </c>
      <c r="O3" s="21" t="s">
        <v>9</v>
      </c>
    </row>
    <row r="4" spans="1:15" x14ac:dyDescent="0.35">
      <c r="A4" t="s">
        <v>86</v>
      </c>
      <c r="B4" s="20">
        <v>47987356.270000003</v>
      </c>
      <c r="C4" s="20">
        <v>50725736.060000002</v>
      </c>
      <c r="D4" s="20">
        <v>51987146.18</v>
      </c>
      <c r="E4" s="20">
        <v>53948821.090000004</v>
      </c>
      <c r="F4" s="20">
        <v>55767009.189999998</v>
      </c>
      <c r="G4" s="20">
        <v>56597929.590000004</v>
      </c>
      <c r="H4" s="20">
        <v>56741851.659999996</v>
      </c>
      <c r="I4" s="20">
        <v>56838461.689999998</v>
      </c>
      <c r="J4" s="20">
        <v>57431121.140000001</v>
      </c>
      <c r="K4" s="20">
        <v>59677727.670000002</v>
      </c>
      <c r="L4" s="20">
        <v>62261581.950000003</v>
      </c>
      <c r="M4" s="20">
        <v>64569585.969999999</v>
      </c>
      <c r="N4" s="20">
        <v>69289235.370000005</v>
      </c>
      <c r="O4" s="20">
        <v>743823563.83000004</v>
      </c>
    </row>
    <row r="5" spans="1:15" x14ac:dyDescent="0.35">
      <c r="A5" t="s">
        <v>82</v>
      </c>
      <c r="B5" s="20">
        <v>287603.37</v>
      </c>
      <c r="C5" s="20">
        <v>307022.11</v>
      </c>
      <c r="D5" s="20">
        <v>299365.81</v>
      </c>
      <c r="E5" s="20">
        <v>287311.27</v>
      </c>
      <c r="F5" s="20">
        <v>255426.22</v>
      </c>
      <c r="G5" s="20">
        <v>219772.12</v>
      </c>
      <c r="H5" s="20">
        <v>451911.44</v>
      </c>
      <c r="I5" s="20">
        <v>156341.67000000001</v>
      </c>
      <c r="J5" s="20">
        <v>146244.69</v>
      </c>
      <c r="K5" s="20">
        <v>104833.86</v>
      </c>
      <c r="L5" s="20">
        <v>49343.71</v>
      </c>
      <c r="M5" s="20">
        <v>5307.14</v>
      </c>
      <c r="N5">
        <v>4.9400000000000004</v>
      </c>
      <c r="O5" s="20">
        <v>2570488.35</v>
      </c>
    </row>
    <row r="6" spans="1:15" x14ac:dyDescent="0.35">
      <c r="A6" t="s">
        <v>83</v>
      </c>
      <c r="B6" s="20">
        <v>7976.29</v>
      </c>
      <c r="C6" s="20">
        <v>13473.04</v>
      </c>
      <c r="D6" s="20">
        <v>11268.94</v>
      </c>
      <c r="E6" s="20">
        <v>12824.68</v>
      </c>
      <c r="F6" s="20">
        <v>7879.7</v>
      </c>
      <c r="G6" s="20">
        <v>1950.17</v>
      </c>
      <c r="H6" s="20">
        <v>269698.17</v>
      </c>
      <c r="I6" s="20">
        <v>2594.02</v>
      </c>
      <c r="J6" s="20">
        <v>1814.7</v>
      </c>
      <c r="K6" s="20">
        <v>3790.02</v>
      </c>
      <c r="L6" s="20">
        <v>10302.85</v>
      </c>
      <c r="M6">
        <v>405.69</v>
      </c>
      <c r="N6">
        <v>0.1</v>
      </c>
      <c r="O6" s="20">
        <v>343978.37</v>
      </c>
    </row>
    <row r="7" spans="1:15" x14ac:dyDescent="0.35">
      <c r="A7" t="s">
        <v>84</v>
      </c>
      <c r="B7" s="20">
        <v>47707729.189999998</v>
      </c>
      <c r="C7" s="20">
        <v>50432186.990000002</v>
      </c>
      <c r="D7" s="20">
        <v>51699049.310000002</v>
      </c>
      <c r="E7" s="20">
        <v>53674334.5</v>
      </c>
      <c r="F7" s="20">
        <v>55519462.670000002</v>
      </c>
      <c r="G7" s="20">
        <v>56380107.640000001</v>
      </c>
      <c r="H7" s="20">
        <v>56559638.390000001</v>
      </c>
      <c r="I7" s="20">
        <v>56684714.039999999</v>
      </c>
      <c r="J7" s="20">
        <v>57286691.149999999</v>
      </c>
      <c r="K7" s="20">
        <v>59576683.829999998</v>
      </c>
      <c r="L7" s="20">
        <v>62222541.090000004</v>
      </c>
      <c r="M7" s="20">
        <v>64564684.520000003</v>
      </c>
      <c r="N7" s="20">
        <v>69289230.530000001</v>
      </c>
      <c r="O7" s="20">
        <v>741597053.85000002</v>
      </c>
    </row>
    <row r="8" spans="1:15" x14ac:dyDescent="0.35">
      <c r="A8" t="s">
        <v>85</v>
      </c>
      <c r="B8" s="20">
        <v>59491.22</v>
      </c>
      <c r="C8" s="20">
        <v>96126.63</v>
      </c>
      <c r="D8" s="20">
        <v>118726.77</v>
      </c>
      <c r="E8" s="20">
        <v>194419.85</v>
      </c>
      <c r="F8" s="20">
        <v>255118.91</v>
      </c>
      <c r="G8" s="20">
        <v>269591.67999999999</v>
      </c>
      <c r="H8" s="20">
        <v>323639.08</v>
      </c>
      <c r="I8" s="20">
        <v>466628.48</v>
      </c>
      <c r="J8" s="20">
        <v>555694.93000000005</v>
      </c>
      <c r="K8" s="20">
        <v>933966.35</v>
      </c>
      <c r="L8" s="20">
        <v>1352861.32</v>
      </c>
      <c r="M8" s="20">
        <v>2216191.1</v>
      </c>
      <c r="N8" s="20">
        <v>30083919.829999998</v>
      </c>
      <c r="O8" s="20">
        <v>36926376.149999999</v>
      </c>
    </row>
    <row r="9" spans="1:15" x14ac:dyDescent="0.35">
      <c r="A9" t="s">
        <v>14</v>
      </c>
      <c r="B9" s="20">
        <v>47648237.969999999</v>
      </c>
      <c r="C9" s="20">
        <v>50336060.359999999</v>
      </c>
      <c r="D9" s="20">
        <v>51580322.539999999</v>
      </c>
      <c r="E9" s="20">
        <v>53479914.649999999</v>
      </c>
      <c r="F9" s="20">
        <v>55264343.759999998</v>
      </c>
      <c r="G9" s="20">
        <v>56110515.960000001</v>
      </c>
      <c r="H9" s="20">
        <v>56235999.310000002</v>
      </c>
      <c r="I9" s="20">
        <v>56218085.560000002</v>
      </c>
      <c r="J9" s="20">
        <v>56730996.219999999</v>
      </c>
      <c r="K9" s="20">
        <v>58642717.479999997</v>
      </c>
      <c r="L9" s="20">
        <v>60869679.770000003</v>
      </c>
      <c r="M9" s="20">
        <v>62348493.420000002</v>
      </c>
      <c r="N9" s="20">
        <v>39205310.700000003</v>
      </c>
      <c r="O9" s="20">
        <v>704670677.70000005</v>
      </c>
    </row>
    <row r="10" spans="1:15" s="21" customFormat="1" x14ac:dyDescent="0.35">
      <c r="A10" s="21" t="s">
        <v>15</v>
      </c>
      <c r="B10" s="21">
        <v>99.29</v>
      </c>
      <c r="C10" s="21">
        <v>99.23</v>
      </c>
      <c r="D10" s="21">
        <v>99.22</v>
      </c>
      <c r="E10" s="21">
        <v>99.13</v>
      </c>
      <c r="F10" s="21">
        <v>99.1</v>
      </c>
      <c r="G10" s="21">
        <v>99.14</v>
      </c>
      <c r="H10" s="21">
        <v>99.11</v>
      </c>
      <c r="I10" s="21">
        <v>98.91</v>
      </c>
      <c r="J10" s="21">
        <v>98.78</v>
      </c>
      <c r="K10" s="21">
        <v>98.27</v>
      </c>
      <c r="L10" s="21">
        <v>97.76</v>
      </c>
      <c r="M10" s="21">
        <v>96.56</v>
      </c>
      <c r="N10" s="21">
        <v>56.58</v>
      </c>
      <c r="O10" s="21">
        <v>94.74</v>
      </c>
    </row>
    <row r="13" spans="1:15" x14ac:dyDescent="0.35">
      <c r="A13" t="s">
        <v>2</v>
      </c>
      <c r="B13">
        <v>99.29</v>
      </c>
    </row>
    <row r="14" spans="1:15" x14ac:dyDescent="0.35">
      <c r="A14" t="s">
        <v>3</v>
      </c>
      <c r="B14">
        <v>99.23</v>
      </c>
    </row>
    <row r="15" spans="1:15" x14ac:dyDescent="0.35">
      <c r="A15" t="s">
        <v>4</v>
      </c>
      <c r="B15">
        <v>99.22</v>
      </c>
    </row>
    <row r="16" spans="1:15" x14ac:dyDescent="0.35">
      <c r="A16" t="s">
        <v>5</v>
      </c>
      <c r="B16">
        <v>99.13</v>
      </c>
    </row>
    <row r="17" spans="1:2" x14ac:dyDescent="0.35">
      <c r="A17" t="s">
        <v>6</v>
      </c>
      <c r="B17">
        <v>99.1</v>
      </c>
    </row>
    <row r="18" spans="1:2" x14ac:dyDescent="0.35">
      <c r="A18" t="s">
        <v>7</v>
      </c>
      <c r="B18">
        <v>99.14</v>
      </c>
    </row>
    <row r="19" spans="1:2" x14ac:dyDescent="0.35">
      <c r="A19" t="s">
        <v>8</v>
      </c>
      <c r="B19">
        <v>99.11</v>
      </c>
    </row>
    <row r="20" spans="1:2" x14ac:dyDescent="0.35">
      <c r="A20" t="s">
        <v>16</v>
      </c>
      <c r="B20">
        <v>98.91</v>
      </c>
    </row>
    <row r="21" spans="1:2" x14ac:dyDescent="0.35">
      <c r="A21" t="s">
        <v>31</v>
      </c>
      <c r="B21">
        <v>98.78</v>
      </c>
    </row>
    <row r="22" spans="1:2" x14ac:dyDescent="0.35">
      <c r="A22" t="s">
        <v>48</v>
      </c>
      <c r="B22">
        <v>98.27</v>
      </c>
    </row>
    <row r="23" spans="1:2" x14ac:dyDescent="0.35">
      <c r="A23" t="s">
        <v>65</v>
      </c>
      <c r="B23">
        <v>97.76</v>
      </c>
    </row>
    <row r="24" spans="1:2" x14ac:dyDescent="0.35">
      <c r="A24" t="s">
        <v>78</v>
      </c>
      <c r="B24">
        <v>96.56</v>
      </c>
    </row>
    <row r="25" spans="1:2" x14ac:dyDescent="0.35">
      <c r="A25" t="s">
        <v>80</v>
      </c>
      <c r="B25">
        <v>56.58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25"/>
  <sheetViews>
    <sheetView zoomScale="55" zoomScaleNormal="55" workbookViewId="0">
      <selection sqref="A1:XFD1048576"/>
    </sheetView>
  </sheetViews>
  <sheetFormatPr defaultRowHeight="14.5" x14ac:dyDescent="0.35"/>
  <cols>
    <col min="1" max="1" width="42.54296875" customWidth="1"/>
    <col min="2" max="2" width="14.08984375" customWidth="1"/>
    <col min="3" max="8" width="14" bestFit="1" customWidth="1"/>
    <col min="9" max="14" width="14" customWidth="1"/>
    <col min="15" max="15" width="15" bestFit="1" customWidth="1"/>
    <col min="16" max="16" width="13.90625" bestFit="1" customWidth="1"/>
    <col min="257" max="257" width="42.54296875" customWidth="1"/>
    <col min="258" max="258" width="14.08984375" customWidth="1"/>
    <col min="259" max="264" width="14" bestFit="1" customWidth="1"/>
    <col min="265" max="270" width="14" customWidth="1"/>
    <col min="271" max="271" width="15" bestFit="1" customWidth="1"/>
    <col min="272" max="272" width="13.90625" bestFit="1" customWidth="1"/>
    <col min="513" max="513" width="42.54296875" customWidth="1"/>
    <col min="514" max="514" width="14.08984375" customWidth="1"/>
    <col min="515" max="520" width="14" bestFit="1" customWidth="1"/>
    <col min="521" max="526" width="14" customWidth="1"/>
    <col min="527" max="527" width="15" bestFit="1" customWidth="1"/>
    <col min="528" max="528" width="13.90625" bestFit="1" customWidth="1"/>
    <col min="769" max="769" width="42.54296875" customWidth="1"/>
    <col min="770" max="770" width="14.08984375" customWidth="1"/>
    <col min="771" max="776" width="14" bestFit="1" customWidth="1"/>
    <col min="777" max="782" width="14" customWidth="1"/>
    <col min="783" max="783" width="15" bestFit="1" customWidth="1"/>
    <col min="784" max="784" width="13.90625" bestFit="1" customWidth="1"/>
    <col min="1025" max="1025" width="42.54296875" customWidth="1"/>
    <col min="1026" max="1026" width="14.08984375" customWidth="1"/>
    <col min="1027" max="1032" width="14" bestFit="1" customWidth="1"/>
    <col min="1033" max="1038" width="14" customWidth="1"/>
    <col min="1039" max="1039" width="15" bestFit="1" customWidth="1"/>
    <col min="1040" max="1040" width="13.90625" bestFit="1" customWidth="1"/>
    <col min="1281" max="1281" width="42.54296875" customWidth="1"/>
    <col min="1282" max="1282" width="14.08984375" customWidth="1"/>
    <col min="1283" max="1288" width="14" bestFit="1" customWidth="1"/>
    <col min="1289" max="1294" width="14" customWidth="1"/>
    <col min="1295" max="1295" width="15" bestFit="1" customWidth="1"/>
    <col min="1296" max="1296" width="13.90625" bestFit="1" customWidth="1"/>
    <col min="1537" max="1537" width="42.54296875" customWidth="1"/>
    <col min="1538" max="1538" width="14.08984375" customWidth="1"/>
    <col min="1539" max="1544" width="14" bestFit="1" customWidth="1"/>
    <col min="1545" max="1550" width="14" customWidth="1"/>
    <col min="1551" max="1551" width="15" bestFit="1" customWidth="1"/>
    <col min="1552" max="1552" width="13.90625" bestFit="1" customWidth="1"/>
    <col min="1793" max="1793" width="42.54296875" customWidth="1"/>
    <col min="1794" max="1794" width="14.08984375" customWidth="1"/>
    <col min="1795" max="1800" width="14" bestFit="1" customWidth="1"/>
    <col min="1801" max="1806" width="14" customWidth="1"/>
    <col min="1807" max="1807" width="15" bestFit="1" customWidth="1"/>
    <col min="1808" max="1808" width="13.90625" bestFit="1" customWidth="1"/>
    <col min="2049" max="2049" width="42.54296875" customWidth="1"/>
    <col min="2050" max="2050" width="14.08984375" customWidth="1"/>
    <col min="2051" max="2056" width="14" bestFit="1" customWidth="1"/>
    <col min="2057" max="2062" width="14" customWidth="1"/>
    <col min="2063" max="2063" width="15" bestFit="1" customWidth="1"/>
    <col min="2064" max="2064" width="13.90625" bestFit="1" customWidth="1"/>
    <col min="2305" max="2305" width="42.54296875" customWidth="1"/>
    <col min="2306" max="2306" width="14.08984375" customWidth="1"/>
    <col min="2307" max="2312" width="14" bestFit="1" customWidth="1"/>
    <col min="2313" max="2318" width="14" customWidth="1"/>
    <col min="2319" max="2319" width="15" bestFit="1" customWidth="1"/>
    <col min="2320" max="2320" width="13.90625" bestFit="1" customWidth="1"/>
    <col min="2561" max="2561" width="42.54296875" customWidth="1"/>
    <col min="2562" max="2562" width="14.08984375" customWidth="1"/>
    <col min="2563" max="2568" width="14" bestFit="1" customWidth="1"/>
    <col min="2569" max="2574" width="14" customWidth="1"/>
    <col min="2575" max="2575" width="15" bestFit="1" customWidth="1"/>
    <col min="2576" max="2576" width="13.90625" bestFit="1" customWidth="1"/>
    <col min="2817" max="2817" width="42.54296875" customWidth="1"/>
    <col min="2818" max="2818" width="14.08984375" customWidth="1"/>
    <col min="2819" max="2824" width="14" bestFit="1" customWidth="1"/>
    <col min="2825" max="2830" width="14" customWidth="1"/>
    <col min="2831" max="2831" width="15" bestFit="1" customWidth="1"/>
    <col min="2832" max="2832" width="13.90625" bestFit="1" customWidth="1"/>
    <col min="3073" max="3073" width="42.54296875" customWidth="1"/>
    <col min="3074" max="3074" width="14.08984375" customWidth="1"/>
    <col min="3075" max="3080" width="14" bestFit="1" customWidth="1"/>
    <col min="3081" max="3086" width="14" customWidth="1"/>
    <col min="3087" max="3087" width="15" bestFit="1" customWidth="1"/>
    <col min="3088" max="3088" width="13.90625" bestFit="1" customWidth="1"/>
    <col min="3329" max="3329" width="42.54296875" customWidth="1"/>
    <col min="3330" max="3330" width="14.08984375" customWidth="1"/>
    <col min="3331" max="3336" width="14" bestFit="1" customWidth="1"/>
    <col min="3337" max="3342" width="14" customWidth="1"/>
    <col min="3343" max="3343" width="15" bestFit="1" customWidth="1"/>
    <col min="3344" max="3344" width="13.90625" bestFit="1" customWidth="1"/>
    <col min="3585" max="3585" width="42.54296875" customWidth="1"/>
    <col min="3586" max="3586" width="14.08984375" customWidth="1"/>
    <col min="3587" max="3592" width="14" bestFit="1" customWidth="1"/>
    <col min="3593" max="3598" width="14" customWidth="1"/>
    <col min="3599" max="3599" width="15" bestFit="1" customWidth="1"/>
    <col min="3600" max="3600" width="13.90625" bestFit="1" customWidth="1"/>
    <col min="3841" max="3841" width="42.54296875" customWidth="1"/>
    <col min="3842" max="3842" width="14.08984375" customWidth="1"/>
    <col min="3843" max="3848" width="14" bestFit="1" customWidth="1"/>
    <col min="3849" max="3854" width="14" customWidth="1"/>
    <col min="3855" max="3855" width="15" bestFit="1" customWidth="1"/>
    <col min="3856" max="3856" width="13.90625" bestFit="1" customWidth="1"/>
    <col min="4097" max="4097" width="42.54296875" customWidth="1"/>
    <col min="4098" max="4098" width="14.08984375" customWidth="1"/>
    <col min="4099" max="4104" width="14" bestFit="1" customWidth="1"/>
    <col min="4105" max="4110" width="14" customWidth="1"/>
    <col min="4111" max="4111" width="15" bestFit="1" customWidth="1"/>
    <col min="4112" max="4112" width="13.90625" bestFit="1" customWidth="1"/>
    <col min="4353" max="4353" width="42.54296875" customWidth="1"/>
    <col min="4354" max="4354" width="14.08984375" customWidth="1"/>
    <col min="4355" max="4360" width="14" bestFit="1" customWidth="1"/>
    <col min="4361" max="4366" width="14" customWidth="1"/>
    <col min="4367" max="4367" width="15" bestFit="1" customWidth="1"/>
    <col min="4368" max="4368" width="13.90625" bestFit="1" customWidth="1"/>
    <col min="4609" max="4609" width="42.54296875" customWidth="1"/>
    <col min="4610" max="4610" width="14.08984375" customWidth="1"/>
    <col min="4611" max="4616" width="14" bestFit="1" customWidth="1"/>
    <col min="4617" max="4622" width="14" customWidth="1"/>
    <col min="4623" max="4623" width="15" bestFit="1" customWidth="1"/>
    <col min="4624" max="4624" width="13.90625" bestFit="1" customWidth="1"/>
    <col min="4865" max="4865" width="42.54296875" customWidth="1"/>
    <col min="4866" max="4866" width="14.08984375" customWidth="1"/>
    <col min="4867" max="4872" width="14" bestFit="1" customWidth="1"/>
    <col min="4873" max="4878" width="14" customWidth="1"/>
    <col min="4879" max="4879" width="15" bestFit="1" customWidth="1"/>
    <col min="4880" max="4880" width="13.90625" bestFit="1" customWidth="1"/>
    <col min="5121" max="5121" width="42.54296875" customWidth="1"/>
    <col min="5122" max="5122" width="14.08984375" customWidth="1"/>
    <col min="5123" max="5128" width="14" bestFit="1" customWidth="1"/>
    <col min="5129" max="5134" width="14" customWidth="1"/>
    <col min="5135" max="5135" width="15" bestFit="1" customWidth="1"/>
    <col min="5136" max="5136" width="13.90625" bestFit="1" customWidth="1"/>
    <col min="5377" max="5377" width="42.54296875" customWidth="1"/>
    <col min="5378" max="5378" width="14.08984375" customWidth="1"/>
    <col min="5379" max="5384" width="14" bestFit="1" customWidth="1"/>
    <col min="5385" max="5390" width="14" customWidth="1"/>
    <col min="5391" max="5391" width="15" bestFit="1" customWidth="1"/>
    <col min="5392" max="5392" width="13.90625" bestFit="1" customWidth="1"/>
    <col min="5633" max="5633" width="42.54296875" customWidth="1"/>
    <col min="5634" max="5634" width="14.08984375" customWidth="1"/>
    <col min="5635" max="5640" width="14" bestFit="1" customWidth="1"/>
    <col min="5641" max="5646" width="14" customWidth="1"/>
    <col min="5647" max="5647" width="15" bestFit="1" customWidth="1"/>
    <col min="5648" max="5648" width="13.90625" bestFit="1" customWidth="1"/>
    <col min="5889" max="5889" width="42.54296875" customWidth="1"/>
    <col min="5890" max="5890" width="14.08984375" customWidth="1"/>
    <col min="5891" max="5896" width="14" bestFit="1" customWidth="1"/>
    <col min="5897" max="5902" width="14" customWidth="1"/>
    <col min="5903" max="5903" width="15" bestFit="1" customWidth="1"/>
    <col min="5904" max="5904" width="13.90625" bestFit="1" customWidth="1"/>
    <col min="6145" max="6145" width="42.54296875" customWidth="1"/>
    <col min="6146" max="6146" width="14.08984375" customWidth="1"/>
    <col min="6147" max="6152" width="14" bestFit="1" customWidth="1"/>
    <col min="6153" max="6158" width="14" customWidth="1"/>
    <col min="6159" max="6159" width="15" bestFit="1" customWidth="1"/>
    <col min="6160" max="6160" width="13.90625" bestFit="1" customWidth="1"/>
    <col min="6401" max="6401" width="42.54296875" customWidth="1"/>
    <col min="6402" max="6402" width="14.08984375" customWidth="1"/>
    <col min="6403" max="6408" width="14" bestFit="1" customWidth="1"/>
    <col min="6409" max="6414" width="14" customWidth="1"/>
    <col min="6415" max="6415" width="15" bestFit="1" customWidth="1"/>
    <col min="6416" max="6416" width="13.90625" bestFit="1" customWidth="1"/>
    <col min="6657" max="6657" width="42.54296875" customWidth="1"/>
    <col min="6658" max="6658" width="14.08984375" customWidth="1"/>
    <col min="6659" max="6664" width="14" bestFit="1" customWidth="1"/>
    <col min="6665" max="6670" width="14" customWidth="1"/>
    <col min="6671" max="6671" width="15" bestFit="1" customWidth="1"/>
    <col min="6672" max="6672" width="13.90625" bestFit="1" customWidth="1"/>
    <col min="6913" max="6913" width="42.54296875" customWidth="1"/>
    <col min="6914" max="6914" width="14.08984375" customWidth="1"/>
    <col min="6915" max="6920" width="14" bestFit="1" customWidth="1"/>
    <col min="6921" max="6926" width="14" customWidth="1"/>
    <col min="6927" max="6927" width="15" bestFit="1" customWidth="1"/>
    <col min="6928" max="6928" width="13.90625" bestFit="1" customWidth="1"/>
    <col min="7169" max="7169" width="42.54296875" customWidth="1"/>
    <col min="7170" max="7170" width="14.08984375" customWidth="1"/>
    <col min="7171" max="7176" width="14" bestFit="1" customWidth="1"/>
    <col min="7177" max="7182" width="14" customWidth="1"/>
    <col min="7183" max="7183" width="15" bestFit="1" customWidth="1"/>
    <col min="7184" max="7184" width="13.90625" bestFit="1" customWidth="1"/>
    <col min="7425" max="7425" width="42.54296875" customWidth="1"/>
    <col min="7426" max="7426" width="14.08984375" customWidth="1"/>
    <col min="7427" max="7432" width="14" bestFit="1" customWidth="1"/>
    <col min="7433" max="7438" width="14" customWidth="1"/>
    <col min="7439" max="7439" width="15" bestFit="1" customWidth="1"/>
    <col min="7440" max="7440" width="13.90625" bestFit="1" customWidth="1"/>
    <col min="7681" max="7681" width="42.54296875" customWidth="1"/>
    <col min="7682" max="7682" width="14.08984375" customWidth="1"/>
    <col min="7683" max="7688" width="14" bestFit="1" customWidth="1"/>
    <col min="7689" max="7694" width="14" customWidth="1"/>
    <col min="7695" max="7695" width="15" bestFit="1" customWidth="1"/>
    <col min="7696" max="7696" width="13.90625" bestFit="1" customWidth="1"/>
    <col min="7937" max="7937" width="42.54296875" customWidth="1"/>
    <col min="7938" max="7938" width="14.08984375" customWidth="1"/>
    <col min="7939" max="7944" width="14" bestFit="1" customWidth="1"/>
    <col min="7945" max="7950" width="14" customWidth="1"/>
    <col min="7951" max="7951" width="15" bestFit="1" customWidth="1"/>
    <col min="7952" max="7952" width="13.90625" bestFit="1" customWidth="1"/>
    <col min="8193" max="8193" width="42.54296875" customWidth="1"/>
    <col min="8194" max="8194" width="14.08984375" customWidth="1"/>
    <col min="8195" max="8200" width="14" bestFit="1" customWidth="1"/>
    <col min="8201" max="8206" width="14" customWidth="1"/>
    <col min="8207" max="8207" width="15" bestFit="1" customWidth="1"/>
    <col min="8208" max="8208" width="13.90625" bestFit="1" customWidth="1"/>
    <col min="8449" max="8449" width="42.54296875" customWidth="1"/>
    <col min="8450" max="8450" width="14.08984375" customWidth="1"/>
    <col min="8451" max="8456" width="14" bestFit="1" customWidth="1"/>
    <col min="8457" max="8462" width="14" customWidth="1"/>
    <col min="8463" max="8463" width="15" bestFit="1" customWidth="1"/>
    <col min="8464" max="8464" width="13.90625" bestFit="1" customWidth="1"/>
    <col min="8705" max="8705" width="42.54296875" customWidth="1"/>
    <col min="8706" max="8706" width="14.08984375" customWidth="1"/>
    <col min="8707" max="8712" width="14" bestFit="1" customWidth="1"/>
    <col min="8713" max="8718" width="14" customWidth="1"/>
    <col min="8719" max="8719" width="15" bestFit="1" customWidth="1"/>
    <col min="8720" max="8720" width="13.90625" bestFit="1" customWidth="1"/>
    <col min="8961" max="8961" width="42.54296875" customWidth="1"/>
    <col min="8962" max="8962" width="14.08984375" customWidth="1"/>
    <col min="8963" max="8968" width="14" bestFit="1" customWidth="1"/>
    <col min="8969" max="8974" width="14" customWidth="1"/>
    <col min="8975" max="8975" width="15" bestFit="1" customWidth="1"/>
    <col min="8976" max="8976" width="13.90625" bestFit="1" customWidth="1"/>
    <col min="9217" max="9217" width="42.54296875" customWidth="1"/>
    <col min="9218" max="9218" width="14.08984375" customWidth="1"/>
    <col min="9219" max="9224" width="14" bestFit="1" customWidth="1"/>
    <col min="9225" max="9230" width="14" customWidth="1"/>
    <col min="9231" max="9231" width="15" bestFit="1" customWidth="1"/>
    <col min="9232" max="9232" width="13.90625" bestFit="1" customWidth="1"/>
    <col min="9473" max="9473" width="42.54296875" customWidth="1"/>
    <col min="9474" max="9474" width="14.08984375" customWidth="1"/>
    <col min="9475" max="9480" width="14" bestFit="1" customWidth="1"/>
    <col min="9481" max="9486" width="14" customWidth="1"/>
    <col min="9487" max="9487" width="15" bestFit="1" customWidth="1"/>
    <col min="9488" max="9488" width="13.90625" bestFit="1" customWidth="1"/>
    <col min="9729" max="9729" width="42.54296875" customWidth="1"/>
    <col min="9730" max="9730" width="14.08984375" customWidth="1"/>
    <col min="9731" max="9736" width="14" bestFit="1" customWidth="1"/>
    <col min="9737" max="9742" width="14" customWidth="1"/>
    <col min="9743" max="9743" width="15" bestFit="1" customWidth="1"/>
    <col min="9744" max="9744" width="13.90625" bestFit="1" customWidth="1"/>
    <col min="9985" max="9985" width="42.54296875" customWidth="1"/>
    <col min="9986" max="9986" width="14.08984375" customWidth="1"/>
    <col min="9987" max="9992" width="14" bestFit="1" customWidth="1"/>
    <col min="9993" max="9998" width="14" customWidth="1"/>
    <col min="9999" max="9999" width="15" bestFit="1" customWidth="1"/>
    <col min="10000" max="10000" width="13.90625" bestFit="1" customWidth="1"/>
    <col min="10241" max="10241" width="42.54296875" customWidth="1"/>
    <col min="10242" max="10242" width="14.08984375" customWidth="1"/>
    <col min="10243" max="10248" width="14" bestFit="1" customWidth="1"/>
    <col min="10249" max="10254" width="14" customWidth="1"/>
    <col min="10255" max="10255" width="15" bestFit="1" customWidth="1"/>
    <col min="10256" max="10256" width="13.90625" bestFit="1" customWidth="1"/>
    <col min="10497" max="10497" width="42.54296875" customWidth="1"/>
    <col min="10498" max="10498" width="14.08984375" customWidth="1"/>
    <col min="10499" max="10504" width="14" bestFit="1" customWidth="1"/>
    <col min="10505" max="10510" width="14" customWidth="1"/>
    <col min="10511" max="10511" width="15" bestFit="1" customWidth="1"/>
    <col min="10512" max="10512" width="13.90625" bestFit="1" customWidth="1"/>
    <col min="10753" max="10753" width="42.54296875" customWidth="1"/>
    <col min="10754" max="10754" width="14.08984375" customWidth="1"/>
    <col min="10755" max="10760" width="14" bestFit="1" customWidth="1"/>
    <col min="10761" max="10766" width="14" customWidth="1"/>
    <col min="10767" max="10767" width="15" bestFit="1" customWidth="1"/>
    <col min="10768" max="10768" width="13.90625" bestFit="1" customWidth="1"/>
    <col min="11009" max="11009" width="42.54296875" customWidth="1"/>
    <col min="11010" max="11010" width="14.08984375" customWidth="1"/>
    <col min="11011" max="11016" width="14" bestFit="1" customWidth="1"/>
    <col min="11017" max="11022" width="14" customWidth="1"/>
    <col min="11023" max="11023" width="15" bestFit="1" customWidth="1"/>
    <col min="11024" max="11024" width="13.90625" bestFit="1" customWidth="1"/>
    <col min="11265" max="11265" width="42.54296875" customWidth="1"/>
    <col min="11266" max="11266" width="14.08984375" customWidth="1"/>
    <col min="11267" max="11272" width="14" bestFit="1" customWidth="1"/>
    <col min="11273" max="11278" width="14" customWidth="1"/>
    <col min="11279" max="11279" width="15" bestFit="1" customWidth="1"/>
    <col min="11280" max="11280" width="13.90625" bestFit="1" customWidth="1"/>
    <col min="11521" max="11521" width="42.54296875" customWidth="1"/>
    <col min="11522" max="11522" width="14.08984375" customWidth="1"/>
    <col min="11523" max="11528" width="14" bestFit="1" customWidth="1"/>
    <col min="11529" max="11534" width="14" customWidth="1"/>
    <col min="11535" max="11535" width="15" bestFit="1" customWidth="1"/>
    <col min="11536" max="11536" width="13.90625" bestFit="1" customWidth="1"/>
    <col min="11777" max="11777" width="42.54296875" customWidth="1"/>
    <col min="11778" max="11778" width="14.08984375" customWidth="1"/>
    <col min="11779" max="11784" width="14" bestFit="1" customWidth="1"/>
    <col min="11785" max="11790" width="14" customWidth="1"/>
    <col min="11791" max="11791" width="15" bestFit="1" customWidth="1"/>
    <col min="11792" max="11792" width="13.90625" bestFit="1" customWidth="1"/>
    <col min="12033" max="12033" width="42.54296875" customWidth="1"/>
    <col min="12034" max="12034" width="14.08984375" customWidth="1"/>
    <col min="12035" max="12040" width="14" bestFit="1" customWidth="1"/>
    <col min="12041" max="12046" width="14" customWidth="1"/>
    <col min="12047" max="12047" width="15" bestFit="1" customWidth="1"/>
    <col min="12048" max="12048" width="13.90625" bestFit="1" customWidth="1"/>
    <col min="12289" max="12289" width="42.54296875" customWidth="1"/>
    <col min="12290" max="12290" width="14.08984375" customWidth="1"/>
    <col min="12291" max="12296" width="14" bestFit="1" customWidth="1"/>
    <col min="12297" max="12302" width="14" customWidth="1"/>
    <col min="12303" max="12303" width="15" bestFit="1" customWidth="1"/>
    <col min="12304" max="12304" width="13.90625" bestFit="1" customWidth="1"/>
    <col min="12545" max="12545" width="42.54296875" customWidth="1"/>
    <col min="12546" max="12546" width="14.08984375" customWidth="1"/>
    <col min="12547" max="12552" width="14" bestFit="1" customWidth="1"/>
    <col min="12553" max="12558" width="14" customWidth="1"/>
    <col min="12559" max="12559" width="15" bestFit="1" customWidth="1"/>
    <col min="12560" max="12560" width="13.90625" bestFit="1" customWidth="1"/>
    <col min="12801" max="12801" width="42.54296875" customWidth="1"/>
    <col min="12802" max="12802" width="14.08984375" customWidth="1"/>
    <col min="12803" max="12808" width="14" bestFit="1" customWidth="1"/>
    <col min="12809" max="12814" width="14" customWidth="1"/>
    <col min="12815" max="12815" width="15" bestFit="1" customWidth="1"/>
    <col min="12816" max="12816" width="13.90625" bestFit="1" customWidth="1"/>
    <col min="13057" max="13057" width="42.54296875" customWidth="1"/>
    <col min="13058" max="13058" width="14.08984375" customWidth="1"/>
    <col min="13059" max="13064" width="14" bestFit="1" customWidth="1"/>
    <col min="13065" max="13070" width="14" customWidth="1"/>
    <col min="13071" max="13071" width="15" bestFit="1" customWidth="1"/>
    <col min="13072" max="13072" width="13.90625" bestFit="1" customWidth="1"/>
    <col min="13313" max="13313" width="42.54296875" customWidth="1"/>
    <col min="13314" max="13314" width="14.08984375" customWidth="1"/>
    <col min="13315" max="13320" width="14" bestFit="1" customWidth="1"/>
    <col min="13321" max="13326" width="14" customWidth="1"/>
    <col min="13327" max="13327" width="15" bestFit="1" customWidth="1"/>
    <col min="13328" max="13328" width="13.90625" bestFit="1" customWidth="1"/>
    <col min="13569" max="13569" width="42.54296875" customWidth="1"/>
    <col min="13570" max="13570" width="14.08984375" customWidth="1"/>
    <col min="13571" max="13576" width="14" bestFit="1" customWidth="1"/>
    <col min="13577" max="13582" width="14" customWidth="1"/>
    <col min="13583" max="13583" width="15" bestFit="1" customWidth="1"/>
    <col min="13584" max="13584" width="13.90625" bestFit="1" customWidth="1"/>
    <col min="13825" max="13825" width="42.54296875" customWidth="1"/>
    <col min="13826" max="13826" width="14.08984375" customWidth="1"/>
    <col min="13827" max="13832" width="14" bestFit="1" customWidth="1"/>
    <col min="13833" max="13838" width="14" customWidth="1"/>
    <col min="13839" max="13839" width="15" bestFit="1" customWidth="1"/>
    <col min="13840" max="13840" width="13.90625" bestFit="1" customWidth="1"/>
    <col min="14081" max="14081" width="42.54296875" customWidth="1"/>
    <col min="14082" max="14082" width="14.08984375" customWidth="1"/>
    <col min="14083" max="14088" width="14" bestFit="1" customWidth="1"/>
    <col min="14089" max="14094" width="14" customWidth="1"/>
    <col min="14095" max="14095" width="15" bestFit="1" customWidth="1"/>
    <col min="14096" max="14096" width="13.90625" bestFit="1" customWidth="1"/>
    <col min="14337" max="14337" width="42.54296875" customWidth="1"/>
    <col min="14338" max="14338" width="14.08984375" customWidth="1"/>
    <col min="14339" max="14344" width="14" bestFit="1" customWidth="1"/>
    <col min="14345" max="14350" width="14" customWidth="1"/>
    <col min="14351" max="14351" width="15" bestFit="1" customWidth="1"/>
    <col min="14352" max="14352" width="13.90625" bestFit="1" customWidth="1"/>
    <col min="14593" max="14593" width="42.54296875" customWidth="1"/>
    <col min="14594" max="14594" width="14.08984375" customWidth="1"/>
    <col min="14595" max="14600" width="14" bestFit="1" customWidth="1"/>
    <col min="14601" max="14606" width="14" customWidth="1"/>
    <col min="14607" max="14607" width="15" bestFit="1" customWidth="1"/>
    <col min="14608" max="14608" width="13.90625" bestFit="1" customWidth="1"/>
    <col min="14849" max="14849" width="42.54296875" customWidth="1"/>
    <col min="14850" max="14850" width="14.08984375" customWidth="1"/>
    <col min="14851" max="14856" width="14" bestFit="1" customWidth="1"/>
    <col min="14857" max="14862" width="14" customWidth="1"/>
    <col min="14863" max="14863" width="15" bestFit="1" customWidth="1"/>
    <col min="14864" max="14864" width="13.90625" bestFit="1" customWidth="1"/>
    <col min="15105" max="15105" width="42.54296875" customWidth="1"/>
    <col min="15106" max="15106" width="14.08984375" customWidth="1"/>
    <col min="15107" max="15112" width="14" bestFit="1" customWidth="1"/>
    <col min="15113" max="15118" width="14" customWidth="1"/>
    <col min="15119" max="15119" width="15" bestFit="1" customWidth="1"/>
    <col min="15120" max="15120" width="13.90625" bestFit="1" customWidth="1"/>
    <col min="15361" max="15361" width="42.54296875" customWidth="1"/>
    <col min="15362" max="15362" width="14.08984375" customWidth="1"/>
    <col min="15363" max="15368" width="14" bestFit="1" customWidth="1"/>
    <col min="15369" max="15374" width="14" customWidth="1"/>
    <col min="15375" max="15375" width="15" bestFit="1" customWidth="1"/>
    <col min="15376" max="15376" width="13.90625" bestFit="1" customWidth="1"/>
    <col min="15617" max="15617" width="42.54296875" customWidth="1"/>
    <col min="15618" max="15618" width="14.08984375" customWidth="1"/>
    <col min="15619" max="15624" width="14" bestFit="1" customWidth="1"/>
    <col min="15625" max="15630" width="14" customWidth="1"/>
    <col min="15631" max="15631" width="15" bestFit="1" customWidth="1"/>
    <col min="15632" max="15632" width="13.90625" bestFit="1" customWidth="1"/>
    <col min="15873" max="15873" width="42.54296875" customWidth="1"/>
    <col min="15874" max="15874" width="14.08984375" customWidth="1"/>
    <col min="15875" max="15880" width="14" bestFit="1" customWidth="1"/>
    <col min="15881" max="15886" width="14" customWidth="1"/>
    <col min="15887" max="15887" width="15" bestFit="1" customWidth="1"/>
    <col min="15888" max="15888" width="13.90625" bestFit="1" customWidth="1"/>
    <col min="16129" max="16129" width="42.54296875" customWidth="1"/>
    <col min="16130" max="16130" width="14.08984375" customWidth="1"/>
    <col min="16131" max="16136" width="14" bestFit="1" customWidth="1"/>
    <col min="16137" max="16142" width="14" customWidth="1"/>
    <col min="16143" max="16143" width="15" bestFit="1" customWidth="1"/>
    <col min="16144" max="16144" width="13.90625" bestFit="1" customWidth="1"/>
  </cols>
  <sheetData>
    <row r="1" spans="1:16" x14ac:dyDescent="0.35">
      <c r="A1" s="22" t="s">
        <v>0</v>
      </c>
      <c r="B1" s="22"/>
      <c r="C1" s="22"/>
      <c r="D1" s="22"/>
      <c r="E1" s="22"/>
    </row>
    <row r="3" spans="1:16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</v>
      </c>
    </row>
    <row r="4" spans="1:16" x14ac:dyDescent="0.35">
      <c r="A4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69219517.450000003</v>
      </c>
      <c r="O4" s="24">
        <f>SUM(B4:N4)</f>
        <v>743753845.91000009</v>
      </c>
    </row>
    <row r="5" spans="1:16" x14ac:dyDescent="0.35">
      <c r="A5" t="s">
        <v>87</v>
      </c>
      <c r="B5" s="79">
        <v>287603.37</v>
      </c>
      <c r="C5" s="79">
        <v>307022.11</v>
      </c>
      <c r="D5" s="79">
        <v>299365.81</v>
      </c>
      <c r="E5" s="79">
        <v>287311.27</v>
      </c>
      <c r="F5" s="79">
        <v>255426.22</v>
      </c>
      <c r="G5" s="79">
        <v>219772.12</v>
      </c>
      <c r="H5" s="79">
        <v>451911.44</v>
      </c>
      <c r="I5" s="79">
        <v>156341.67000000001</v>
      </c>
      <c r="J5" s="79">
        <v>146244.69</v>
      </c>
      <c r="K5" s="79">
        <v>104833.86</v>
      </c>
      <c r="L5" s="79">
        <v>49343.71</v>
      </c>
      <c r="M5" s="79">
        <v>5496.82</v>
      </c>
      <c r="N5" s="79">
        <v>124.95</v>
      </c>
      <c r="O5" s="24">
        <f>SUM(B5:N5)</f>
        <v>2570798.0399999996</v>
      </c>
    </row>
    <row r="6" spans="1:16" x14ac:dyDescent="0.35">
      <c r="A6" t="s">
        <v>88</v>
      </c>
      <c r="B6" s="79">
        <v>7976.29</v>
      </c>
      <c r="C6" s="79">
        <v>13473.04</v>
      </c>
      <c r="D6" s="79">
        <v>11268.94</v>
      </c>
      <c r="E6" s="79">
        <v>12824.68</v>
      </c>
      <c r="F6" s="79">
        <v>7879.7</v>
      </c>
      <c r="G6" s="79">
        <v>1950.17</v>
      </c>
      <c r="H6" s="79">
        <v>269698.17</v>
      </c>
      <c r="I6" s="79">
        <v>2594.02</v>
      </c>
      <c r="J6" s="79">
        <v>1814.7</v>
      </c>
      <c r="K6" s="79">
        <v>3790.02</v>
      </c>
      <c r="L6" s="79">
        <v>10302.85</v>
      </c>
      <c r="M6" s="79">
        <v>405.7</v>
      </c>
      <c r="N6" s="79">
        <v>3.97</v>
      </c>
      <c r="O6" s="24">
        <f>SUM(B6:N6)</f>
        <v>343982.25</v>
      </c>
    </row>
    <row r="7" spans="1:16" x14ac:dyDescent="0.35">
      <c r="A7" t="s">
        <v>89</v>
      </c>
      <c r="B7" s="24">
        <f t="shared" ref="B7:N7" si="0">B4-B5+B6</f>
        <v>47707729.190000005</v>
      </c>
      <c r="C7" s="24">
        <f t="shared" si="0"/>
        <v>50432186.990000002</v>
      </c>
      <c r="D7" s="24">
        <f t="shared" si="0"/>
        <v>51699049.309999995</v>
      </c>
      <c r="E7" s="24">
        <f t="shared" si="0"/>
        <v>53674334.5</v>
      </c>
      <c r="F7" s="24">
        <f t="shared" si="0"/>
        <v>55519462.670000002</v>
      </c>
      <c r="G7" s="24">
        <f t="shared" si="0"/>
        <v>56380107.640000008</v>
      </c>
      <c r="H7" s="24">
        <f t="shared" si="0"/>
        <v>56559638.390000001</v>
      </c>
      <c r="I7" s="24">
        <f t="shared" si="0"/>
        <v>56684714.039999999</v>
      </c>
      <c r="J7" s="24">
        <f t="shared" si="0"/>
        <v>57286691.150000006</v>
      </c>
      <c r="K7" s="24">
        <f t="shared" si="0"/>
        <v>59576683.830000006</v>
      </c>
      <c r="L7" s="24">
        <f t="shared" si="0"/>
        <v>62222541.090000004</v>
      </c>
      <c r="M7" s="24">
        <f>M4-M5+M6</f>
        <v>64564494.850000001</v>
      </c>
      <c r="N7" s="24">
        <f t="shared" si="0"/>
        <v>69219396.469999999</v>
      </c>
      <c r="O7" s="24">
        <f>O4-O5+O6</f>
        <v>741527030.12000012</v>
      </c>
    </row>
    <row r="8" spans="1:16" x14ac:dyDescent="0.35">
      <c r="A8" t="s">
        <v>90</v>
      </c>
      <c r="B8" s="20">
        <v>57685</v>
      </c>
      <c r="C8" s="20">
        <v>93747</v>
      </c>
      <c r="D8" s="20">
        <v>116418</v>
      </c>
      <c r="E8" s="20">
        <v>190114</v>
      </c>
      <c r="F8" s="20">
        <v>247300</v>
      </c>
      <c r="G8" s="20">
        <v>258411</v>
      </c>
      <c r="H8" s="20">
        <v>309307</v>
      </c>
      <c r="I8" s="20">
        <v>448688</v>
      </c>
      <c r="J8" s="20">
        <v>533619</v>
      </c>
      <c r="K8" s="20">
        <v>893941</v>
      </c>
      <c r="L8" s="20">
        <v>1284143</v>
      </c>
      <c r="M8" s="20">
        <v>1967061</v>
      </c>
      <c r="N8" s="20">
        <v>11426640</v>
      </c>
      <c r="O8" s="24">
        <f>SUM(B8:N8)</f>
        <v>17827074</v>
      </c>
    </row>
    <row r="9" spans="1:16" x14ac:dyDescent="0.35">
      <c r="A9" s="42" t="s">
        <v>14</v>
      </c>
      <c r="B9" s="7">
        <f t="shared" ref="B9:O9" si="1">B7-B8</f>
        <v>47650044.190000005</v>
      </c>
      <c r="C9" s="7">
        <f t="shared" si="1"/>
        <v>50338439.990000002</v>
      </c>
      <c r="D9" s="7">
        <f t="shared" si="1"/>
        <v>51582631.309999995</v>
      </c>
      <c r="E9" s="7">
        <f t="shared" si="1"/>
        <v>53484220.5</v>
      </c>
      <c r="F9" s="7">
        <f t="shared" si="1"/>
        <v>55272162.670000002</v>
      </c>
      <c r="G9" s="7">
        <f t="shared" si="1"/>
        <v>56121696.640000008</v>
      </c>
      <c r="H9" s="7">
        <f t="shared" si="1"/>
        <v>56250331.390000001</v>
      </c>
      <c r="I9" s="7">
        <f t="shared" si="1"/>
        <v>56236026.039999999</v>
      </c>
      <c r="J9" s="7">
        <f t="shared" si="1"/>
        <v>56753072.150000006</v>
      </c>
      <c r="K9" s="7">
        <f t="shared" si="1"/>
        <v>58682742.830000006</v>
      </c>
      <c r="L9" s="7">
        <f t="shared" si="1"/>
        <v>60938398.090000004</v>
      </c>
      <c r="M9" s="7">
        <f>M7-M8</f>
        <v>62597433.850000001</v>
      </c>
      <c r="N9" s="7">
        <f t="shared" si="1"/>
        <v>57792756.469999999</v>
      </c>
      <c r="O9" s="7">
        <f t="shared" si="1"/>
        <v>723699956.12000012</v>
      </c>
      <c r="P9" s="25"/>
    </row>
    <row r="10" spans="1:16" x14ac:dyDescent="0.35">
      <c r="A10" s="22" t="s">
        <v>15</v>
      </c>
      <c r="B10" s="26">
        <f>B9/B4*100</f>
        <v>99.297081343464484</v>
      </c>
      <c r="C10" s="26">
        <f t="shared" ref="C10:J10" si="2">C9/C4*100</f>
        <v>99.236489994858047</v>
      </c>
      <c r="D10" s="26">
        <f t="shared" si="2"/>
        <v>99.2218944494483</v>
      </c>
      <c r="E10" s="26">
        <f t="shared" si="2"/>
        <v>99.138812339893519</v>
      </c>
      <c r="F10" s="26">
        <f t="shared" si="2"/>
        <v>99.112653650989174</v>
      </c>
      <c r="G10" s="26">
        <f t="shared" si="2"/>
        <v>99.158568248962695</v>
      </c>
      <c r="H10" s="26">
        <f t="shared" si="2"/>
        <v>99.133760609461234</v>
      </c>
      <c r="I10" s="26">
        <f t="shared" si="2"/>
        <v>98.940091564606874</v>
      </c>
      <c r="J10" s="26">
        <f t="shared" si="2"/>
        <v>98.819370096663945</v>
      </c>
      <c r="K10" s="26">
        <f>K9/K4*100</f>
        <v>98.332736719631868</v>
      </c>
      <c r="L10" s="26">
        <f>L9/L4*100</f>
        <v>97.874798842948451</v>
      </c>
      <c r="M10" s="26">
        <f>M9/M4*100</f>
        <v>96.945694957814524</v>
      </c>
      <c r="N10" s="26">
        <f>N9/N4*100</f>
        <v>83.491995609108358</v>
      </c>
      <c r="O10" s="26">
        <f>O9/O4*100</f>
        <v>97.303692626225882</v>
      </c>
    </row>
    <row r="11" spans="1:16" x14ac:dyDescent="0.35">
      <c r="O11" s="24"/>
    </row>
    <row r="13" spans="1:16" x14ac:dyDescent="0.35">
      <c r="A13" t="s">
        <v>2</v>
      </c>
      <c r="B13" s="27">
        <f>B10</f>
        <v>99.297081343464484</v>
      </c>
    </row>
    <row r="14" spans="1:16" x14ac:dyDescent="0.35">
      <c r="A14" t="s">
        <v>3</v>
      </c>
      <c r="B14" s="27">
        <f>C10</f>
        <v>99.236489994858047</v>
      </c>
    </row>
    <row r="15" spans="1:16" x14ac:dyDescent="0.35">
      <c r="A15" t="s">
        <v>4</v>
      </c>
      <c r="B15" s="27">
        <f>D10</f>
        <v>99.2218944494483</v>
      </c>
    </row>
    <row r="16" spans="1:16" x14ac:dyDescent="0.35">
      <c r="A16" t="s">
        <v>5</v>
      </c>
      <c r="B16" s="27">
        <f>E10</f>
        <v>99.138812339893519</v>
      </c>
    </row>
    <row r="17" spans="1:2" x14ac:dyDescent="0.35">
      <c r="A17" t="s">
        <v>6</v>
      </c>
      <c r="B17" s="27">
        <f>F10</f>
        <v>99.112653650989174</v>
      </c>
    </row>
    <row r="18" spans="1:2" x14ac:dyDescent="0.35">
      <c r="A18" t="s">
        <v>7</v>
      </c>
      <c r="B18" s="27">
        <f>G10</f>
        <v>99.158568248962695</v>
      </c>
    </row>
    <row r="19" spans="1:2" x14ac:dyDescent="0.35">
      <c r="A19" t="s">
        <v>8</v>
      </c>
      <c r="B19" s="27">
        <f>H10</f>
        <v>99.133760609461234</v>
      </c>
    </row>
    <row r="20" spans="1:2" x14ac:dyDescent="0.35">
      <c r="A20" t="s">
        <v>16</v>
      </c>
      <c r="B20" s="27">
        <f>I10</f>
        <v>98.940091564606874</v>
      </c>
    </row>
    <row r="21" spans="1:2" x14ac:dyDescent="0.35">
      <c r="A21" t="s">
        <v>31</v>
      </c>
      <c r="B21" s="27">
        <f>J10</f>
        <v>98.819370096663945</v>
      </c>
    </row>
    <row r="22" spans="1:2" x14ac:dyDescent="0.35">
      <c r="A22" t="s">
        <v>48</v>
      </c>
      <c r="B22" s="27">
        <f>K10</f>
        <v>98.332736719631868</v>
      </c>
    </row>
    <row r="23" spans="1:2" x14ac:dyDescent="0.35">
      <c r="A23" t="s">
        <v>65</v>
      </c>
      <c r="B23" s="27">
        <f>L10</f>
        <v>97.874798842948451</v>
      </c>
    </row>
    <row r="24" spans="1:2" x14ac:dyDescent="0.35">
      <c r="A24" t="s">
        <v>78</v>
      </c>
      <c r="B24" s="27">
        <f>M10</f>
        <v>96.945694957814524</v>
      </c>
    </row>
    <row r="25" spans="1:2" x14ac:dyDescent="0.35">
      <c r="A25" t="s">
        <v>80</v>
      </c>
      <c r="B25" s="27">
        <f>N10</f>
        <v>83.491995609108358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5"/>
  <sheetViews>
    <sheetView topLeftCell="B1" zoomScale="55" zoomScaleNormal="55" workbookViewId="0">
      <selection activeCell="D5" sqref="D5"/>
    </sheetView>
  </sheetViews>
  <sheetFormatPr defaultRowHeight="14.5" x14ac:dyDescent="0.35"/>
  <cols>
    <col min="1" max="1" width="42.54296875" customWidth="1"/>
    <col min="2" max="2" width="14.08984375" customWidth="1"/>
    <col min="3" max="8" width="14" bestFit="1" customWidth="1"/>
    <col min="9" max="14" width="14" customWidth="1"/>
    <col min="15" max="15" width="15" bestFit="1" customWidth="1"/>
    <col min="16" max="16" width="13.90625" bestFit="1" customWidth="1"/>
    <col min="257" max="257" width="42.54296875" customWidth="1"/>
    <col min="258" max="258" width="14.08984375" customWidth="1"/>
    <col min="259" max="264" width="14" bestFit="1" customWidth="1"/>
    <col min="265" max="270" width="14" customWidth="1"/>
    <col min="271" max="271" width="15" bestFit="1" customWidth="1"/>
    <col min="272" max="272" width="13.90625" bestFit="1" customWidth="1"/>
    <col min="513" max="513" width="42.54296875" customWidth="1"/>
    <col min="514" max="514" width="14.08984375" customWidth="1"/>
    <col min="515" max="520" width="14" bestFit="1" customWidth="1"/>
    <col min="521" max="526" width="14" customWidth="1"/>
    <col min="527" max="527" width="15" bestFit="1" customWidth="1"/>
    <col min="528" max="528" width="13.90625" bestFit="1" customWidth="1"/>
    <col min="769" max="769" width="42.54296875" customWidth="1"/>
    <col min="770" max="770" width="14.08984375" customWidth="1"/>
    <col min="771" max="776" width="14" bestFit="1" customWidth="1"/>
    <col min="777" max="782" width="14" customWidth="1"/>
    <col min="783" max="783" width="15" bestFit="1" customWidth="1"/>
    <col min="784" max="784" width="13.90625" bestFit="1" customWidth="1"/>
    <col min="1025" max="1025" width="42.54296875" customWidth="1"/>
    <col min="1026" max="1026" width="14.08984375" customWidth="1"/>
    <col min="1027" max="1032" width="14" bestFit="1" customWidth="1"/>
    <col min="1033" max="1038" width="14" customWidth="1"/>
    <col min="1039" max="1039" width="15" bestFit="1" customWidth="1"/>
    <col min="1040" max="1040" width="13.90625" bestFit="1" customWidth="1"/>
    <col min="1281" max="1281" width="42.54296875" customWidth="1"/>
    <col min="1282" max="1282" width="14.08984375" customWidth="1"/>
    <col min="1283" max="1288" width="14" bestFit="1" customWidth="1"/>
    <col min="1289" max="1294" width="14" customWidth="1"/>
    <col min="1295" max="1295" width="15" bestFit="1" customWidth="1"/>
    <col min="1296" max="1296" width="13.90625" bestFit="1" customWidth="1"/>
    <col min="1537" max="1537" width="42.54296875" customWidth="1"/>
    <col min="1538" max="1538" width="14.08984375" customWidth="1"/>
    <col min="1539" max="1544" width="14" bestFit="1" customWidth="1"/>
    <col min="1545" max="1550" width="14" customWidth="1"/>
    <col min="1551" max="1551" width="15" bestFit="1" customWidth="1"/>
    <col min="1552" max="1552" width="13.90625" bestFit="1" customWidth="1"/>
    <col min="1793" max="1793" width="42.54296875" customWidth="1"/>
    <col min="1794" max="1794" width="14.08984375" customWidth="1"/>
    <col min="1795" max="1800" width="14" bestFit="1" customWidth="1"/>
    <col min="1801" max="1806" width="14" customWidth="1"/>
    <col min="1807" max="1807" width="15" bestFit="1" customWidth="1"/>
    <col min="1808" max="1808" width="13.90625" bestFit="1" customWidth="1"/>
    <col min="2049" max="2049" width="42.54296875" customWidth="1"/>
    <col min="2050" max="2050" width="14.08984375" customWidth="1"/>
    <col min="2051" max="2056" width="14" bestFit="1" customWidth="1"/>
    <col min="2057" max="2062" width="14" customWidth="1"/>
    <col min="2063" max="2063" width="15" bestFit="1" customWidth="1"/>
    <col min="2064" max="2064" width="13.90625" bestFit="1" customWidth="1"/>
    <col min="2305" max="2305" width="42.54296875" customWidth="1"/>
    <col min="2306" max="2306" width="14.08984375" customWidth="1"/>
    <col min="2307" max="2312" width="14" bestFit="1" customWidth="1"/>
    <col min="2313" max="2318" width="14" customWidth="1"/>
    <col min="2319" max="2319" width="15" bestFit="1" customWidth="1"/>
    <col min="2320" max="2320" width="13.90625" bestFit="1" customWidth="1"/>
    <col min="2561" max="2561" width="42.54296875" customWidth="1"/>
    <col min="2562" max="2562" width="14.08984375" customWidth="1"/>
    <col min="2563" max="2568" width="14" bestFit="1" customWidth="1"/>
    <col min="2569" max="2574" width="14" customWidth="1"/>
    <col min="2575" max="2575" width="15" bestFit="1" customWidth="1"/>
    <col min="2576" max="2576" width="13.90625" bestFit="1" customWidth="1"/>
    <col min="2817" max="2817" width="42.54296875" customWidth="1"/>
    <col min="2818" max="2818" width="14.08984375" customWidth="1"/>
    <col min="2819" max="2824" width="14" bestFit="1" customWidth="1"/>
    <col min="2825" max="2830" width="14" customWidth="1"/>
    <col min="2831" max="2831" width="15" bestFit="1" customWidth="1"/>
    <col min="2832" max="2832" width="13.90625" bestFit="1" customWidth="1"/>
    <col min="3073" max="3073" width="42.54296875" customWidth="1"/>
    <col min="3074" max="3074" width="14.08984375" customWidth="1"/>
    <col min="3075" max="3080" width="14" bestFit="1" customWidth="1"/>
    <col min="3081" max="3086" width="14" customWidth="1"/>
    <col min="3087" max="3087" width="15" bestFit="1" customWidth="1"/>
    <col min="3088" max="3088" width="13.90625" bestFit="1" customWidth="1"/>
    <col min="3329" max="3329" width="42.54296875" customWidth="1"/>
    <col min="3330" max="3330" width="14.08984375" customWidth="1"/>
    <col min="3331" max="3336" width="14" bestFit="1" customWidth="1"/>
    <col min="3337" max="3342" width="14" customWidth="1"/>
    <col min="3343" max="3343" width="15" bestFit="1" customWidth="1"/>
    <col min="3344" max="3344" width="13.90625" bestFit="1" customWidth="1"/>
    <col min="3585" max="3585" width="42.54296875" customWidth="1"/>
    <col min="3586" max="3586" width="14.08984375" customWidth="1"/>
    <col min="3587" max="3592" width="14" bestFit="1" customWidth="1"/>
    <col min="3593" max="3598" width="14" customWidth="1"/>
    <col min="3599" max="3599" width="15" bestFit="1" customWidth="1"/>
    <col min="3600" max="3600" width="13.90625" bestFit="1" customWidth="1"/>
    <col min="3841" max="3841" width="42.54296875" customWidth="1"/>
    <col min="3842" max="3842" width="14.08984375" customWidth="1"/>
    <col min="3843" max="3848" width="14" bestFit="1" customWidth="1"/>
    <col min="3849" max="3854" width="14" customWidth="1"/>
    <col min="3855" max="3855" width="15" bestFit="1" customWidth="1"/>
    <col min="3856" max="3856" width="13.90625" bestFit="1" customWidth="1"/>
    <col min="4097" max="4097" width="42.54296875" customWidth="1"/>
    <col min="4098" max="4098" width="14.08984375" customWidth="1"/>
    <col min="4099" max="4104" width="14" bestFit="1" customWidth="1"/>
    <col min="4105" max="4110" width="14" customWidth="1"/>
    <col min="4111" max="4111" width="15" bestFit="1" customWidth="1"/>
    <col min="4112" max="4112" width="13.90625" bestFit="1" customWidth="1"/>
    <col min="4353" max="4353" width="42.54296875" customWidth="1"/>
    <col min="4354" max="4354" width="14.08984375" customWidth="1"/>
    <col min="4355" max="4360" width="14" bestFit="1" customWidth="1"/>
    <col min="4361" max="4366" width="14" customWidth="1"/>
    <col min="4367" max="4367" width="15" bestFit="1" customWidth="1"/>
    <col min="4368" max="4368" width="13.90625" bestFit="1" customWidth="1"/>
    <col min="4609" max="4609" width="42.54296875" customWidth="1"/>
    <col min="4610" max="4610" width="14.08984375" customWidth="1"/>
    <col min="4611" max="4616" width="14" bestFit="1" customWidth="1"/>
    <col min="4617" max="4622" width="14" customWidth="1"/>
    <col min="4623" max="4623" width="15" bestFit="1" customWidth="1"/>
    <col min="4624" max="4624" width="13.90625" bestFit="1" customWidth="1"/>
    <col min="4865" max="4865" width="42.54296875" customWidth="1"/>
    <col min="4866" max="4866" width="14.08984375" customWidth="1"/>
    <col min="4867" max="4872" width="14" bestFit="1" customWidth="1"/>
    <col min="4873" max="4878" width="14" customWidth="1"/>
    <col min="4879" max="4879" width="15" bestFit="1" customWidth="1"/>
    <col min="4880" max="4880" width="13.90625" bestFit="1" customWidth="1"/>
    <col min="5121" max="5121" width="42.54296875" customWidth="1"/>
    <col min="5122" max="5122" width="14.08984375" customWidth="1"/>
    <col min="5123" max="5128" width="14" bestFit="1" customWidth="1"/>
    <col min="5129" max="5134" width="14" customWidth="1"/>
    <col min="5135" max="5135" width="15" bestFit="1" customWidth="1"/>
    <col min="5136" max="5136" width="13.90625" bestFit="1" customWidth="1"/>
    <col min="5377" max="5377" width="42.54296875" customWidth="1"/>
    <col min="5378" max="5378" width="14.08984375" customWidth="1"/>
    <col min="5379" max="5384" width="14" bestFit="1" customWidth="1"/>
    <col min="5385" max="5390" width="14" customWidth="1"/>
    <col min="5391" max="5391" width="15" bestFit="1" customWidth="1"/>
    <col min="5392" max="5392" width="13.90625" bestFit="1" customWidth="1"/>
    <col min="5633" max="5633" width="42.54296875" customWidth="1"/>
    <col min="5634" max="5634" width="14.08984375" customWidth="1"/>
    <col min="5635" max="5640" width="14" bestFit="1" customWidth="1"/>
    <col min="5641" max="5646" width="14" customWidth="1"/>
    <col min="5647" max="5647" width="15" bestFit="1" customWidth="1"/>
    <col min="5648" max="5648" width="13.90625" bestFit="1" customWidth="1"/>
    <col min="5889" max="5889" width="42.54296875" customWidth="1"/>
    <col min="5890" max="5890" width="14.08984375" customWidth="1"/>
    <col min="5891" max="5896" width="14" bestFit="1" customWidth="1"/>
    <col min="5897" max="5902" width="14" customWidth="1"/>
    <col min="5903" max="5903" width="15" bestFit="1" customWidth="1"/>
    <col min="5904" max="5904" width="13.90625" bestFit="1" customWidth="1"/>
    <col min="6145" max="6145" width="42.54296875" customWidth="1"/>
    <col min="6146" max="6146" width="14.08984375" customWidth="1"/>
    <col min="6147" max="6152" width="14" bestFit="1" customWidth="1"/>
    <col min="6153" max="6158" width="14" customWidth="1"/>
    <col min="6159" max="6159" width="15" bestFit="1" customWidth="1"/>
    <col min="6160" max="6160" width="13.90625" bestFit="1" customWidth="1"/>
    <col min="6401" max="6401" width="42.54296875" customWidth="1"/>
    <col min="6402" max="6402" width="14.08984375" customWidth="1"/>
    <col min="6403" max="6408" width="14" bestFit="1" customWidth="1"/>
    <col min="6409" max="6414" width="14" customWidth="1"/>
    <col min="6415" max="6415" width="15" bestFit="1" customWidth="1"/>
    <col min="6416" max="6416" width="13.90625" bestFit="1" customWidth="1"/>
    <col min="6657" max="6657" width="42.54296875" customWidth="1"/>
    <col min="6658" max="6658" width="14.08984375" customWidth="1"/>
    <col min="6659" max="6664" width="14" bestFit="1" customWidth="1"/>
    <col min="6665" max="6670" width="14" customWidth="1"/>
    <col min="6671" max="6671" width="15" bestFit="1" customWidth="1"/>
    <col min="6672" max="6672" width="13.90625" bestFit="1" customWidth="1"/>
    <col min="6913" max="6913" width="42.54296875" customWidth="1"/>
    <col min="6914" max="6914" width="14.08984375" customWidth="1"/>
    <col min="6915" max="6920" width="14" bestFit="1" customWidth="1"/>
    <col min="6921" max="6926" width="14" customWidth="1"/>
    <col min="6927" max="6927" width="15" bestFit="1" customWidth="1"/>
    <col min="6928" max="6928" width="13.90625" bestFit="1" customWidth="1"/>
    <col min="7169" max="7169" width="42.54296875" customWidth="1"/>
    <col min="7170" max="7170" width="14.08984375" customWidth="1"/>
    <col min="7171" max="7176" width="14" bestFit="1" customWidth="1"/>
    <col min="7177" max="7182" width="14" customWidth="1"/>
    <col min="7183" max="7183" width="15" bestFit="1" customWidth="1"/>
    <col min="7184" max="7184" width="13.90625" bestFit="1" customWidth="1"/>
    <col min="7425" max="7425" width="42.54296875" customWidth="1"/>
    <col min="7426" max="7426" width="14.08984375" customWidth="1"/>
    <col min="7427" max="7432" width="14" bestFit="1" customWidth="1"/>
    <col min="7433" max="7438" width="14" customWidth="1"/>
    <col min="7439" max="7439" width="15" bestFit="1" customWidth="1"/>
    <col min="7440" max="7440" width="13.90625" bestFit="1" customWidth="1"/>
    <col min="7681" max="7681" width="42.54296875" customWidth="1"/>
    <col min="7682" max="7682" width="14.08984375" customWidth="1"/>
    <col min="7683" max="7688" width="14" bestFit="1" customWidth="1"/>
    <col min="7689" max="7694" width="14" customWidth="1"/>
    <col min="7695" max="7695" width="15" bestFit="1" customWidth="1"/>
    <col min="7696" max="7696" width="13.90625" bestFit="1" customWidth="1"/>
    <col min="7937" max="7937" width="42.54296875" customWidth="1"/>
    <col min="7938" max="7938" width="14.08984375" customWidth="1"/>
    <col min="7939" max="7944" width="14" bestFit="1" customWidth="1"/>
    <col min="7945" max="7950" width="14" customWidth="1"/>
    <col min="7951" max="7951" width="15" bestFit="1" customWidth="1"/>
    <col min="7952" max="7952" width="13.90625" bestFit="1" customWidth="1"/>
    <col min="8193" max="8193" width="42.54296875" customWidth="1"/>
    <col min="8194" max="8194" width="14.08984375" customWidth="1"/>
    <col min="8195" max="8200" width="14" bestFit="1" customWidth="1"/>
    <col min="8201" max="8206" width="14" customWidth="1"/>
    <col min="8207" max="8207" width="15" bestFit="1" customWidth="1"/>
    <col min="8208" max="8208" width="13.90625" bestFit="1" customWidth="1"/>
    <col min="8449" max="8449" width="42.54296875" customWidth="1"/>
    <col min="8450" max="8450" width="14.08984375" customWidth="1"/>
    <col min="8451" max="8456" width="14" bestFit="1" customWidth="1"/>
    <col min="8457" max="8462" width="14" customWidth="1"/>
    <col min="8463" max="8463" width="15" bestFit="1" customWidth="1"/>
    <col min="8464" max="8464" width="13.90625" bestFit="1" customWidth="1"/>
    <col min="8705" max="8705" width="42.54296875" customWidth="1"/>
    <col min="8706" max="8706" width="14.08984375" customWidth="1"/>
    <col min="8707" max="8712" width="14" bestFit="1" customWidth="1"/>
    <col min="8713" max="8718" width="14" customWidth="1"/>
    <col min="8719" max="8719" width="15" bestFit="1" customWidth="1"/>
    <col min="8720" max="8720" width="13.90625" bestFit="1" customWidth="1"/>
    <col min="8961" max="8961" width="42.54296875" customWidth="1"/>
    <col min="8962" max="8962" width="14.08984375" customWidth="1"/>
    <col min="8963" max="8968" width="14" bestFit="1" customWidth="1"/>
    <col min="8969" max="8974" width="14" customWidth="1"/>
    <col min="8975" max="8975" width="15" bestFit="1" customWidth="1"/>
    <col min="8976" max="8976" width="13.90625" bestFit="1" customWidth="1"/>
    <col min="9217" max="9217" width="42.54296875" customWidth="1"/>
    <col min="9218" max="9218" width="14.08984375" customWidth="1"/>
    <col min="9219" max="9224" width="14" bestFit="1" customWidth="1"/>
    <col min="9225" max="9230" width="14" customWidth="1"/>
    <col min="9231" max="9231" width="15" bestFit="1" customWidth="1"/>
    <col min="9232" max="9232" width="13.90625" bestFit="1" customWidth="1"/>
    <col min="9473" max="9473" width="42.54296875" customWidth="1"/>
    <col min="9474" max="9474" width="14.08984375" customWidth="1"/>
    <col min="9475" max="9480" width="14" bestFit="1" customWidth="1"/>
    <col min="9481" max="9486" width="14" customWidth="1"/>
    <col min="9487" max="9487" width="15" bestFit="1" customWidth="1"/>
    <col min="9488" max="9488" width="13.90625" bestFit="1" customWidth="1"/>
    <col min="9729" max="9729" width="42.54296875" customWidth="1"/>
    <col min="9730" max="9730" width="14.08984375" customWidth="1"/>
    <col min="9731" max="9736" width="14" bestFit="1" customWidth="1"/>
    <col min="9737" max="9742" width="14" customWidth="1"/>
    <col min="9743" max="9743" width="15" bestFit="1" customWidth="1"/>
    <col min="9744" max="9744" width="13.90625" bestFit="1" customWidth="1"/>
    <col min="9985" max="9985" width="42.54296875" customWidth="1"/>
    <col min="9986" max="9986" width="14.08984375" customWidth="1"/>
    <col min="9987" max="9992" width="14" bestFit="1" customWidth="1"/>
    <col min="9993" max="9998" width="14" customWidth="1"/>
    <col min="9999" max="9999" width="15" bestFit="1" customWidth="1"/>
    <col min="10000" max="10000" width="13.90625" bestFit="1" customWidth="1"/>
    <col min="10241" max="10241" width="42.54296875" customWidth="1"/>
    <col min="10242" max="10242" width="14.08984375" customWidth="1"/>
    <col min="10243" max="10248" width="14" bestFit="1" customWidth="1"/>
    <col min="10249" max="10254" width="14" customWidth="1"/>
    <col min="10255" max="10255" width="15" bestFit="1" customWidth="1"/>
    <col min="10256" max="10256" width="13.90625" bestFit="1" customWidth="1"/>
    <col min="10497" max="10497" width="42.54296875" customWidth="1"/>
    <col min="10498" max="10498" width="14.08984375" customWidth="1"/>
    <col min="10499" max="10504" width="14" bestFit="1" customWidth="1"/>
    <col min="10505" max="10510" width="14" customWidth="1"/>
    <col min="10511" max="10511" width="15" bestFit="1" customWidth="1"/>
    <col min="10512" max="10512" width="13.90625" bestFit="1" customWidth="1"/>
    <col min="10753" max="10753" width="42.54296875" customWidth="1"/>
    <col min="10754" max="10754" width="14.08984375" customWidth="1"/>
    <col min="10755" max="10760" width="14" bestFit="1" customWidth="1"/>
    <col min="10761" max="10766" width="14" customWidth="1"/>
    <col min="10767" max="10767" width="15" bestFit="1" customWidth="1"/>
    <col min="10768" max="10768" width="13.90625" bestFit="1" customWidth="1"/>
    <col min="11009" max="11009" width="42.54296875" customWidth="1"/>
    <col min="11010" max="11010" width="14.08984375" customWidth="1"/>
    <col min="11011" max="11016" width="14" bestFit="1" customWidth="1"/>
    <col min="11017" max="11022" width="14" customWidth="1"/>
    <col min="11023" max="11023" width="15" bestFit="1" customWidth="1"/>
    <col min="11024" max="11024" width="13.90625" bestFit="1" customWidth="1"/>
    <col min="11265" max="11265" width="42.54296875" customWidth="1"/>
    <col min="11266" max="11266" width="14.08984375" customWidth="1"/>
    <col min="11267" max="11272" width="14" bestFit="1" customWidth="1"/>
    <col min="11273" max="11278" width="14" customWidth="1"/>
    <col min="11279" max="11279" width="15" bestFit="1" customWidth="1"/>
    <col min="11280" max="11280" width="13.90625" bestFit="1" customWidth="1"/>
    <col min="11521" max="11521" width="42.54296875" customWidth="1"/>
    <col min="11522" max="11522" width="14.08984375" customWidth="1"/>
    <col min="11523" max="11528" width="14" bestFit="1" customWidth="1"/>
    <col min="11529" max="11534" width="14" customWidth="1"/>
    <col min="11535" max="11535" width="15" bestFit="1" customWidth="1"/>
    <col min="11536" max="11536" width="13.90625" bestFit="1" customWidth="1"/>
    <col min="11777" max="11777" width="42.54296875" customWidth="1"/>
    <col min="11778" max="11778" width="14.08984375" customWidth="1"/>
    <col min="11779" max="11784" width="14" bestFit="1" customWidth="1"/>
    <col min="11785" max="11790" width="14" customWidth="1"/>
    <col min="11791" max="11791" width="15" bestFit="1" customWidth="1"/>
    <col min="11792" max="11792" width="13.90625" bestFit="1" customWidth="1"/>
    <col min="12033" max="12033" width="42.54296875" customWidth="1"/>
    <col min="12034" max="12034" width="14.08984375" customWidth="1"/>
    <col min="12035" max="12040" width="14" bestFit="1" customWidth="1"/>
    <col min="12041" max="12046" width="14" customWidth="1"/>
    <col min="12047" max="12047" width="15" bestFit="1" customWidth="1"/>
    <col min="12048" max="12048" width="13.90625" bestFit="1" customWidth="1"/>
    <col min="12289" max="12289" width="42.54296875" customWidth="1"/>
    <col min="12290" max="12290" width="14.08984375" customWidth="1"/>
    <col min="12291" max="12296" width="14" bestFit="1" customWidth="1"/>
    <col min="12297" max="12302" width="14" customWidth="1"/>
    <col min="12303" max="12303" width="15" bestFit="1" customWidth="1"/>
    <col min="12304" max="12304" width="13.90625" bestFit="1" customWidth="1"/>
    <col min="12545" max="12545" width="42.54296875" customWidth="1"/>
    <col min="12546" max="12546" width="14.08984375" customWidth="1"/>
    <col min="12547" max="12552" width="14" bestFit="1" customWidth="1"/>
    <col min="12553" max="12558" width="14" customWidth="1"/>
    <col min="12559" max="12559" width="15" bestFit="1" customWidth="1"/>
    <col min="12560" max="12560" width="13.90625" bestFit="1" customWidth="1"/>
    <col min="12801" max="12801" width="42.54296875" customWidth="1"/>
    <col min="12802" max="12802" width="14.08984375" customWidth="1"/>
    <col min="12803" max="12808" width="14" bestFit="1" customWidth="1"/>
    <col min="12809" max="12814" width="14" customWidth="1"/>
    <col min="12815" max="12815" width="15" bestFit="1" customWidth="1"/>
    <col min="12816" max="12816" width="13.90625" bestFit="1" customWidth="1"/>
    <col min="13057" max="13057" width="42.54296875" customWidth="1"/>
    <col min="13058" max="13058" width="14.08984375" customWidth="1"/>
    <col min="13059" max="13064" width="14" bestFit="1" customWidth="1"/>
    <col min="13065" max="13070" width="14" customWidth="1"/>
    <col min="13071" max="13071" width="15" bestFit="1" customWidth="1"/>
    <col min="13072" max="13072" width="13.90625" bestFit="1" customWidth="1"/>
    <col min="13313" max="13313" width="42.54296875" customWidth="1"/>
    <col min="13314" max="13314" width="14.08984375" customWidth="1"/>
    <col min="13315" max="13320" width="14" bestFit="1" customWidth="1"/>
    <col min="13321" max="13326" width="14" customWidth="1"/>
    <col min="13327" max="13327" width="15" bestFit="1" customWidth="1"/>
    <col min="13328" max="13328" width="13.90625" bestFit="1" customWidth="1"/>
    <col min="13569" max="13569" width="42.54296875" customWidth="1"/>
    <col min="13570" max="13570" width="14.08984375" customWidth="1"/>
    <col min="13571" max="13576" width="14" bestFit="1" customWidth="1"/>
    <col min="13577" max="13582" width="14" customWidth="1"/>
    <col min="13583" max="13583" width="15" bestFit="1" customWidth="1"/>
    <col min="13584" max="13584" width="13.90625" bestFit="1" customWidth="1"/>
    <col min="13825" max="13825" width="42.54296875" customWidth="1"/>
    <col min="13826" max="13826" width="14.08984375" customWidth="1"/>
    <col min="13827" max="13832" width="14" bestFit="1" customWidth="1"/>
    <col min="13833" max="13838" width="14" customWidth="1"/>
    <col min="13839" max="13839" width="15" bestFit="1" customWidth="1"/>
    <col min="13840" max="13840" width="13.90625" bestFit="1" customWidth="1"/>
    <col min="14081" max="14081" width="42.54296875" customWidth="1"/>
    <col min="14082" max="14082" width="14.08984375" customWidth="1"/>
    <col min="14083" max="14088" width="14" bestFit="1" customWidth="1"/>
    <col min="14089" max="14094" width="14" customWidth="1"/>
    <col min="14095" max="14095" width="15" bestFit="1" customWidth="1"/>
    <col min="14096" max="14096" width="13.90625" bestFit="1" customWidth="1"/>
    <col min="14337" max="14337" width="42.54296875" customWidth="1"/>
    <col min="14338" max="14338" width="14.08984375" customWidth="1"/>
    <col min="14339" max="14344" width="14" bestFit="1" customWidth="1"/>
    <col min="14345" max="14350" width="14" customWidth="1"/>
    <col min="14351" max="14351" width="15" bestFit="1" customWidth="1"/>
    <col min="14352" max="14352" width="13.90625" bestFit="1" customWidth="1"/>
    <col min="14593" max="14593" width="42.54296875" customWidth="1"/>
    <col min="14594" max="14594" width="14.08984375" customWidth="1"/>
    <col min="14595" max="14600" width="14" bestFit="1" customWidth="1"/>
    <col min="14601" max="14606" width="14" customWidth="1"/>
    <col min="14607" max="14607" width="15" bestFit="1" customWidth="1"/>
    <col min="14608" max="14608" width="13.90625" bestFit="1" customWidth="1"/>
    <col min="14849" max="14849" width="42.54296875" customWidth="1"/>
    <col min="14850" max="14850" width="14.08984375" customWidth="1"/>
    <col min="14851" max="14856" width="14" bestFit="1" customWidth="1"/>
    <col min="14857" max="14862" width="14" customWidth="1"/>
    <col min="14863" max="14863" width="15" bestFit="1" customWidth="1"/>
    <col min="14864" max="14864" width="13.90625" bestFit="1" customWidth="1"/>
    <col min="15105" max="15105" width="42.54296875" customWidth="1"/>
    <col min="15106" max="15106" width="14.08984375" customWidth="1"/>
    <col min="15107" max="15112" width="14" bestFit="1" customWidth="1"/>
    <col min="15113" max="15118" width="14" customWidth="1"/>
    <col min="15119" max="15119" width="15" bestFit="1" customWidth="1"/>
    <col min="15120" max="15120" width="13.90625" bestFit="1" customWidth="1"/>
    <col min="15361" max="15361" width="42.54296875" customWidth="1"/>
    <col min="15362" max="15362" width="14.08984375" customWidth="1"/>
    <col min="15363" max="15368" width="14" bestFit="1" customWidth="1"/>
    <col min="15369" max="15374" width="14" customWidth="1"/>
    <col min="15375" max="15375" width="15" bestFit="1" customWidth="1"/>
    <col min="15376" max="15376" width="13.90625" bestFit="1" customWidth="1"/>
    <col min="15617" max="15617" width="42.54296875" customWidth="1"/>
    <col min="15618" max="15618" width="14.08984375" customWidth="1"/>
    <col min="15619" max="15624" width="14" bestFit="1" customWidth="1"/>
    <col min="15625" max="15630" width="14" customWidth="1"/>
    <col min="15631" max="15631" width="15" bestFit="1" customWidth="1"/>
    <col min="15632" max="15632" width="13.90625" bestFit="1" customWidth="1"/>
    <col min="15873" max="15873" width="42.54296875" customWidth="1"/>
    <col min="15874" max="15874" width="14.08984375" customWidth="1"/>
    <col min="15875" max="15880" width="14" bestFit="1" customWidth="1"/>
    <col min="15881" max="15886" width="14" customWidth="1"/>
    <col min="15887" max="15887" width="15" bestFit="1" customWidth="1"/>
    <col min="15888" max="15888" width="13.90625" bestFit="1" customWidth="1"/>
    <col min="16129" max="16129" width="42.54296875" customWidth="1"/>
    <col min="16130" max="16130" width="14.08984375" customWidth="1"/>
    <col min="16131" max="16136" width="14" bestFit="1" customWidth="1"/>
    <col min="16137" max="16142" width="14" customWidth="1"/>
    <col min="16143" max="16143" width="15" bestFit="1" customWidth="1"/>
    <col min="16144" max="16144" width="13.90625" bestFit="1" customWidth="1"/>
  </cols>
  <sheetData>
    <row r="1" spans="1:16" x14ac:dyDescent="0.35">
      <c r="A1" s="22" t="s">
        <v>0</v>
      </c>
      <c r="B1" s="22"/>
      <c r="C1" s="22"/>
      <c r="D1" s="22"/>
      <c r="E1" s="22"/>
    </row>
    <row r="3" spans="1:16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</v>
      </c>
    </row>
    <row r="4" spans="1:16" x14ac:dyDescent="0.35">
      <c r="A4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69183975.209999993</v>
      </c>
      <c r="O4" s="24">
        <f>SUM(B4:N4)</f>
        <v>743718303.67000008</v>
      </c>
    </row>
    <row r="5" spans="1:16" x14ac:dyDescent="0.35">
      <c r="A5" t="s">
        <v>87</v>
      </c>
      <c r="B5" s="79">
        <v>294321.75</v>
      </c>
      <c r="C5" s="79">
        <v>316951.06</v>
      </c>
      <c r="D5" s="79">
        <v>312126.68</v>
      </c>
      <c r="E5" s="79">
        <v>301072.65000000002</v>
      </c>
      <c r="F5" s="79">
        <v>269261.44</v>
      </c>
      <c r="G5" s="79">
        <v>236428.21</v>
      </c>
      <c r="H5" s="79">
        <v>474355.75</v>
      </c>
      <c r="I5" s="79">
        <v>192112.36</v>
      </c>
      <c r="J5" s="79">
        <v>192231.45</v>
      </c>
      <c r="K5" s="79">
        <v>171063.32</v>
      </c>
      <c r="L5" s="79">
        <v>116577.5</v>
      </c>
      <c r="M5" s="79">
        <v>52253.9</v>
      </c>
      <c r="N5" s="79">
        <v>12728.72</v>
      </c>
      <c r="O5" s="24">
        <f>SUM(B5:N5)</f>
        <v>2941484.79</v>
      </c>
    </row>
    <row r="6" spans="1:16" x14ac:dyDescent="0.35">
      <c r="A6" t="s">
        <v>88</v>
      </c>
      <c r="B6" s="79">
        <v>7976.29</v>
      </c>
      <c r="C6" s="79">
        <v>13473.04</v>
      </c>
      <c r="D6" s="79">
        <v>11268.94</v>
      </c>
      <c r="E6" s="79">
        <v>12826.53</v>
      </c>
      <c r="F6" s="79">
        <v>7879.7</v>
      </c>
      <c r="G6" s="79">
        <v>1951.13</v>
      </c>
      <c r="H6" s="79">
        <v>269720.65999999997</v>
      </c>
      <c r="I6" s="79">
        <v>2594.02</v>
      </c>
      <c r="J6" s="79">
        <v>1814.7</v>
      </c>
      <c r="K6" s="79">
        <v>3790.02</v>
      </c>
      <c r="L6" s="79">
        <v>10316.75</v>
      </c>
      <c r="M6" s="79">
        <v>405.7</v>
      </c>
      <c r="N6" s="79">
        <v>196.75</v>
      </c>
      <c r="O6" s="24">
        <f>SUM(B6:N6)</f>
        <v>344214.23000000004</v>
      </c>
    </row>
    <row r="7" spans="1:16" x14ac:dyDescent="0.35">
      <c r="A7" t="s">
        <v>89</v>
      </c>
      <c r="B7" s="24">
        <f t="shared" ref="B7:N7" si="0">B4-B5+B6</f>
        <v>47701010.810000002</v>
      </c>
      <c r="C7" s="24">
        <f t="shared" si="0"/>
        <v>50422258.039999999</v>
      </c>
      <c r="D7" s="24">
        <f t="shared" si="0"/>
        <v>51686288.439999998</v>
      </c>
      <c r="E7" s="24">
        <f t="shared" si="0"/>
        <v>53660574.970000006</v>
      </c>
      <c r="F7" s="24">
        <f t="shared" si="0"/>
        <v>55505627.450000003</v>
      </c>
      <c r="G7" s="24">
        <f t="shared" si="0"/>
        <v>56363452.510000005</v>
      </c>
      <c r="H7" s="24">
        <f t="shared" si="0"/>
        <v>56537216.569999993</v>
      </c>
      <c r="I7" s="24">
        <f t="shared" si="0"/>
        <v>56648943.350000001</v>
      </c>
      <c r="J7" s="24">
        <f t="shared" si="0"/>
        <v>57240704.390000001</v>
      </c>
      <c r="K7" s="24">
        <f t="shared" si="0"/>
        <v>59510454.370000005</v>
      </c>
      <c r="L7" s="24">
        <f t="shared" si="0"/>
        <v>62155321.200000003</v>
      </c>
      <c r="M7" s="24">
        <f>M4-M5+M6</f>
        <v>64517737.770000003</v>
      </c>
      <c r="N7" s="24">
        <f t="shared" si="0"/>
        <v>69171443.239999995</v>
      </c>
      <c r="O7" s="24">
        <f>O4-O5+O6</f>
        <v>741121033.11000013</v>
      </c>
    </row>
    <row r="8" spans="1:16" x14ac:dyDescent="0.35">
      <c r="A8" t="s">
        <v>90</v>
      </c>
      <c r="B8">
        <v>49880</v>
      </c>
      <c r="C8">
        <v>80861</v>
      </c>
      <c r="D8">
        <v>101760</v>
      </c>
      <c r="E8">
        <v>171432</v>
      </c>
      <c r="F8">
        <v>224426</v>
      </c>
      <c r="G8">
        <v>235249</v>
      </c>
      <c r="H8">
        <v>276559</v>
      </c>
      <c r="I8">
        <v>400269</v>
      </c>
      <c r="J8">
        <v>470676</v>
      </c>
      <c r="K8">
        <v>786403</v>
      </c>
      <c r="L8">
        <v>1154917</v>
      </c>
      <c r="M8">
        <v>1792829</v>
      </c>
      <c r="N8">
        <v>3324564</v>
      </c>
      <c r="O8" s="24">
        <f>SUM(B8:N8)</f>
        <v>9069825</v>
      </c>
    </row>
    <row r="9" spans="1:16" x14ac:dyDescent="0.35">
      <c r="A9" s="42" t="s">
        <v>14</v>
      </c>
      <c r="B9" s="7">
        <f t="shared" ref="B9:O9" si="1">B7-B8</f>
        <v>47651130.810000002</v>
      </c>
      <c r="C9" s="7">
        <f t="shared" si="1"/>
        <v>50341397.039999999</v>
      </c>
      <c r="D9" s="7">
        <f t="shared" si="1"/>
        <v>51584528.439999998</v>
      </c>
      <c r="E9" s="7">
        <f t="shared" si="1"/>
        <v>53489142.970000006</v>
      </c>
      <c r="F9" s="7">
        <f t="shared" si="1"/>
        <v>55281201.450000003</v>
      </c>
      <c r="G9" s="7">
        <f t="shared" si="1"/>
        <v>56128203.510000005</v>
      </c>
      <c r="H9" s="7">
        <f t="shared" si="1"/>
        <v>56260657.569999993</v>
      </c>
      <c r="I9" s="7">
        <f t="shared" si="1"/>
        <v>56248674.350000001</v>
      </c>
      <c r="J9" s="7">
        <f t="shared" si="1"/>
        <v>56770028.390000001</v>
      </c>
      <c r="K9" s="7">
        <f t="shared" si="1"/>
        <v>58724051.370000005</v>
      </c>
      <c r="L9" s="7">
        <f t="shared" si="1"/>
        <v>61000404.200000003</v>
      </c>
      <c r="M9" s="7">
        <f>M7-M8</f>
        <v>62724908.770000003</v>
      </c>
      <c r="N9" s="7">
        <f t="shared" si="1"/>
        <v>65846879.239999995</v>
      </c>
      <c r="O9" s="7">
        <f t="shared" si="1"/>
        <v>732051208.11000013</v>
      </c>
      <c r="P9" s="25"/>
    </row>
    <row r="10" spans="1:16" x14ac:dyDescent="0.35">
      <c r="A10" s="22" t="s">
        <v>15</v>
      </c>
      <c r="B10" s="26">
        <f>B9/B4*100</f>
        <v>99.299345731595977</v>
      </c>
      <c r="C10" s="26">
        <f t="shared" ref="C10:J10" si="2">C9/C4*100</f>
        <v>99.242319481484913</v>
      </c>
      <c r="D10" s="26">
        <f t="shared" si="2"/>
        <v>99.225543678420081</v>
      </c>
      <c r="E10" s="26">
        <f t="shared" si="2"/>
        <v>99.147936672734431</v>
      </c>
      <c r="F10" s="26">
        <f t="shared" si="2"/>
        <v>99.128861764229043</v>
      </c>
      <c r="G10" s="26">
        <f t="shared" si="2"/>
        <v>99.170064906255888</v>
      </c>
      <c r="H10" s="26">
        <f t="shared" si="2"/>
        <v>99.15195913435582</v>
      </c>
      <c r="I10" s="26">
        <f t="shared" si="2"/>
        <v>98.962344647508715</v>
      </c>
      <c r="J10" s="26">
        <f t="shared" si="2"/>
        <v>98.848894576882017</v>
      </c>
      <c r="K10" s="26">
        <f>K9/K4*100</f>
        <v>98.401956077695289</v>
      </c>
      <c r="L10" s="26">
        <f>L9/L4*100</f>
        <v>97.974388522583951</v>
      </c>
      <c r="M10" s="26">
        <f>M9/M4*100</f>
        <v>97.143117502941607</v>
      </c>
      <c r="N10" s="26">
        <f>N9/N4*100</f>
        <v>95.176489989378851</v>
      </c>
      <c r="O10" s="26">
        <f>O9/O4*100</f>
        <v>98.431248027320734</v>
      </c>
    </row>
    <row r="11" spans="1:16" x14ac:dyDescent="0.35">
      <c r="O11" s="24"/>
    </row>
    <row r="13" spans="1:16" x14ac:dyDescent="0.35">
      <c r="A13" t="s">
        <v>2</v>
      </c>
      <c r="B13" s="27">
        <f>B10</f>
        <v>99.299345731595977</v>
      </c>
    </row>
    <row r="14" spans="1:16" x14ac:dyDescent="0.35">
      <c r="A14" t="s">
        <v>3</v>
      </c>
      <c r="B14" s="27">
        <f>C10</f>
        <v>99.242319481484913</v>
      </c>
    </row>
    <row r="15" spans="1:16" x14ac:dyDescent="0.35">
      <c r="A15" t="s">
        <v>4</v>
      </c>
      <c r="B15" s="27">
        <f>D10</f>
        <v>99.225543678420081</v>
      </c>
    </row>
    <row r="16" spans="1:16" x14ac:dyDescent="0.35">
      <c r="A16" t="s">
        <v>5</v>
      </c>
      <c r="B16" s="27">
        <f>E10</f>
        <v>99.147936672734431</v>
      </c>
    </row>
    <row r="17" spans="1:2" x14ac:dyDescent="0.35">
      <c r="A17" t="s">
        <v>6</v>
      </c>
      <c r="B17" s="27">
        <f>F10</f>
        <v>99.128861764229043</v>
      </c>
    </row>
    <row r="18" spans="1:2" x14ac:dyDescent="0.35">
      <c r="A18" t="s">
        <v>7</v>
      </c>
      <c r="B18" s="27">
        <f>G10</f>
        <v>99.170064906255888</v>
      </c>
    </row>
    <row r="19" spans="1:2" x14ac:dyDescent="0.35">
      <c r="A19" t="s">
        <v>8</v>
      </c>
      <c r="B19" s="27">
        <f>H10</f>
        <v>99.15195913435582</v>
      </c>
    </row>
    <row r="20" spans="1:2" x14ac:dyDescent="0.35">
      <c r="A20" t="s">
        <v>16</v>
      </c>
      <c r="B20" s="27">
        <f>I10</f>
        <v>98.962344647508715</v>
      </c>
    </row>
    <row r="21" spans="1:2" x14ac:dyDescent="0.35">
      <c r="A21" t="s">
        <v>31</v>
      </c>
      <c r="B21" s="27">
        <f>J10</f>
        <v>98.848894576882017</v>
      </c>
    </row>
    <row r="22" spans="1:2" x14ac:dyDescent="0.35">
      <c r="A22" t="s">
        <v>48</v>
      </c>
      <c r="B22" s="27">
        <f>K10</f>
        <v>98.401956077695289</v>
      </c>
    </row>
    <row r="23" spans="1:2" x14ac:dyDescent="0.35">
      <c r="A23" t="s">
        <v>65</v>
      </c>
      <c r="B23" s="27">
        <f>L10</f>
        <v>97.974388522583951</v>
      </c>
    </row>
    <row r="24" spans="1:2" x14ac:dyDescent="0.35">
      <c r="A24" t="s">
        <v>78</v>
      </c>
      <c r="B24" s="27">
        <f>M10</f>
        <v>97.143117502941607</v>
      </c>
    </row>
    <row r="25" spans="1:2" x14ac:dyDescent="0.35">
      <c r="A25" t="s">
        <v>80</v>
      </c>
      <c r="B25" s="27">
        <f>N10</f>
        <v>95.176489989378851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ignoredErrors>
    <ignoredError sqref="O7" formula="1"/>
  </ignoredError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26"/>
  <sheetViews>
    <sheetView zoomScale="70" zoomScaleNormal="70" workbookViewId="0">
      <selection activeCell="B17" sqref="B17"/>
    </sheetView>
  </sheetViews>
  <sheetFormatPr defaultRowHeight="14.5" x14ac:dyDescent="0.35"/>
  <cols>
    <col min="1" max="1" width="29.08984375" customWidth="1"/>
    <col min="2" max="15" width="14" bestFit="1" customWidth="1"/>
    <col min="16" max="16" width="15" bestFit="1" customWidth="1"/>
  </cols>
  <sheetData>
    <row r="1" spans="1:17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78</v>
      </c>
      <c r="N3" s="5" t="s">
        <v>80</v>
      </c>
      <c r="O3" s="5" t="s">
        <v>91</v>
      </c>
      <c r="P3" s="5" t="s">
        <v>9</v>
      </c>
      <c r="Q3" s="1"/>
    </row>
    <row r="4" spans="1:17" x14ac:dyDescent="0.35">
      <c r="A4" s="1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69183975.209999993</v>
      </c>
      <c r="O4" s="79">
        <v>72998199.780000001</v>
      </c>
      <c r="P4" s="7">
        <v>816716503.45000005</v>
      </c>
      <c r="Q4" s="1"/>
    </row>
    <row r="5" spans="1:17" x14ac:dyDescent="0.35">
      <c r="A5" s="1" t="s">
        <v>92</v>
      </c>
      <c r="B5" s="80">
        <v>294321.75</v>
      </c>
      <c r="C5" s="80">
        <v>316951.06</v>
      </c>
      <c r="D5" s="80">
        <v>312126.68</v>
      </c>
      <c r="E5" s="80">
        <v>301072.65000000002</v>
      </c>
      <c r="F5" s="80">
        <v>269261.44</v>
      </c>
      <c r="G5" s="80">
        <v>236428.21</v>
      </c>
      <c r="H5" s="80">
        <v>474355.75</v>
      </c>
      <c r="I5" s="80">
        <v>192112.36</v>
      </c>
      <c r="J5" s="80">
        <v>192231.45</v>
      </c>
      <c r="K5" s="80">
        <v>171063.33</v>
      </c>
      <c r="L5" s="80">
        <v>116577.5</v>
      </c>
      <c r="M5" s="80">
        <v>52253.9</v>
      </c>
      <c r="N5" s="80">
        <v>12806.89</v>
      </c>
      <c r="O5" s="80">
        <v>0</v>
      </c>
      <c r="P5" s="7">
        <v>2941562.97</v>
      </c>
      <c r="Q5" s="1"/>
    </row>
    <row r="6" spans="1:17" x14ac:dyDescent="0.35">
      <c r="A6" s="1" t="s">
        <v>93</v>
      </c>
      <c r="B6" s="80">
        <v>7976.29</v>
      </c>
      <c r="C6" s="80">
        <v>13473.04</v>
      </c>
      <c r="D6" s="80">
        <v>11268.94</v>
      </c>
      <c r="E6" s="80">
        <v>12826.53</v>
      </c>
      <c r="F6" s="80">
        <v>7879.7</v>
      </c>
      <c r="G6" s="80">
        <v>1951.13</v>
      </c>
      <c r="H6" s="80">
        <v>269720.65999999997</v>
      </c>
      <c r="I6" s="80">
        <v>2594.02</v>
      </c>
      <c r="J6" s="80">
        <v>1814.7</v>
      </c>
      <c r="K6" s="80">
        <v>3790.02</v>
      </c>
      <c r="L6" s="80">
        <v>10316.75</v>
      </c>
      <c r="M6" s="80">
        <v>405.7</v>
      </c>
      <c r="N6" s="80">
        <v>464.66</v>
      </c>
      <c r="O6" s="80">
        <v>1.98</v>
      </c>
      <c r="P6" s="7">
        <v>344484.12</v>
      </c>
      <c r="Q6" s="1"/>
    </row>
    <row r="7" spans="1:17" x14ac:dyDescent="0.35">
      <c r="A7" s="1" t="s">
        <v>94</v>
      </c>
      <c r="B7" s="7">
        <v>47701010.810000002</v>
      </c>
      <c r="C7" s="7">
        <v>50422258.039999999</v>
      </c>
      <c r="D7" s="7">
        <v>51686288.439999998</v>
      </c>
      <c r="E7" s="7">
        <v>53660574.970000006</v>
      </c>
      <c r="F7" s="7">
        <v>55505627.450000003</v>
      </c>
      <c r="G7" s="7">
        <v>56363452.510000005</v>
      </c>
      <c r="H7" s="7">
        <v>56537216.569999993</v>
      </c>
      <c r="I7" s="7">
        <v>56648943.350000001</v>
      </c>
      <c r="J7" s="7">
        <v>57240704.390000001</v>
      </c>
      <c r="K7" s="7">
        <v>59510454.360000007</v>
      </c>
      <c r="L7" s="7">
        <v>62155321.200000003</v>
      </c>
      <c r="M7" s="7">
        <v>64517737.770000003</v>
      </c>
      <c r="N7" s="7">
        <v>69171632.979999989</v>
      </c>
      <c r="O7" s="7">
        <v>72998201.760000005</v>
      </c>
      <c r="P7" s="7">
        <v>814119424.60000002</v>
      </c>
      <c r="Q7" s="1"/>
    </row>
    <row r="8" spans="1:17" x14ac:dyDescent="0.35">
      <c r="A8" s="1" t="s">
        <v>95</v>
      </c>
      <c r="B8" s="1">
        <v>48136</v>
      </c>
      <c r="C8" s="1">
        <v>79114</v>
      </c>
      <c r="D8" s="1">
        <v>98747</v>
      </c>
      <c r="E8" s="1">
        <v>167983</v>
      </c>
      <c r="F8" s="1">
        <v>220629</v>
      </c>
      <c r="G8" s="1">
        <v>227354</v>
      </c>
      <c r="H8" s="1">
        <v>266122</v>
      </c>
      <c r="I8" s="1">
        <v>388273</v>
      </c>
      <c r="J8" s="1">
        <v>458580</v>
      </c>
      <c r="K8" s="1">
        <v>756405</v>
      </c>
      <c r="L8" s="1">
        <v>1101681</v>
      </c>
      <c r="M8" s="1">
        <v>1685799</v>
      </c>
      <c r="N8" s="1">
        <v>3136419</v>
      </c>
      <c r="O8" s="1">
        <v>51401179</v>
      </c>
      <c r="P8" s="7">
        <v>60036421</v>
      </c>
      <c r="Q8" s="1"/>
    </row>
    <row r="9" spans="1:17" x14ac:dyDescent="0.35">
      <c r="A9" s="1" t="s">
        <v>14</v>
      </c>
      <c r="B9" s="7">
        <v>47652874.810000002</v>
      </c>
      <c r="C9" s="7">
        <v>50343144.039999999</v>
      </c>
      <c r="D9" s="7">
        <v>51587541.439999998</v>
      </c>
      <c r="E9" s="7">
        <v>53492591.970000006</v>
      </c>
      <c r="F9" s="7">
        <v>55284998.450000003</v>
      </c>
      <c r="G9" s="7">
        <v>56136098.510000005</v>
      </c>
      <c r="H9" s="7">
        <v>56271094.569999993</v>
      </c>
      <c r="I9" s="7">
        <v>56260670.350000001</v>
      </c>
      <c r="J9" s="7">
        <v>56782124.390000001</v>
      </c>
      <c r="K9" s="7">
        <v>58754049.360000007</v>
      </c>
      <c r="L9" s="7">
        <v>61053640.200000003</v>
      </c>
      <c r="M9" s="7">
        <v>62831938.770000003</v>
      </c>
      <c r="N9" s="7">
        <v>66035213.979999989</v>
      </c>
      <c r="O9" s="7">
        <v>21597022.760000005</v>
      </c>
      <c r="P9" s="7">
        <v>754083003.60000002</v>
      </c>
      <c r="Q9" s="3"/>
    </row>
    <row r="10" spans="1:17" x14ac:dyDescent="0.35">
      <c r="A10" s="4" t="s">
        <v>15</v>
      </c>
      <c r="B10" s="2">
        <v>99.302980022241599</v>
      </c>
      <c r="C10" s="2">
        <v>99.245763492623425</v>
      </c>
      <c r="D10" s="2">
        <v>99.231339341812657</v>
      </c>
      <c r="E10" s="2">
        <v>99.154329768876892</v>
      </c>
      <c r="F10" s="2">
        <v>99.13567044924757</v>
      </c>
      <c r="G10" s="2">
        <v>99.184014179766748</v>
      </c>
      <c r="H10" s="2">
        <v>99.170352964826023</v>
      </c>
      <c r="I10" s="2">
        <v>98.983450074438508</v>
      </c>
      <c r="J10" s="2">
        <v>98.869956328350369</v>
      </c>
      <c r="K10" s="2">
        <v>98.452222720161757</v>
      </c>
      <c r="L10" s="2">
        <v>98.059892292858777</v>
      </c>
      <c r="M10" s="2">
        <v>97.30887665780088</v>
      </c>
      <c r="N10" s="2">
        <v>95.448713057550833</v>
      </c>
      <c r="O10" s="2">
        <v>29.585692284314586</v>
      </c>
      <c r="P10" s="2">
        <v>92.331059849357572</v>
      </c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1"/>
    </row>
    <row r="13" spans="1:17" x14ac:dyDescent="0.35">
      <c r="A13" s="1" t="s">
        <v>2</v>
      </c>
      <c r="B13" s="6">
        <v>99.302980022241599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 t="s">
        <v>3</v>
      </c>
      <c r="B14" s="6">
        <v>99.245763492623425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 t="s">
        <v>4</v>
      </c>
      <c r="B15" s="6">
        <v>99.231339341812657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 t="s">
        <v>5</v>
      </c>
      <c r="B16" s="6">
        <v>99.154329768876892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2" x14ac:dyDescent="0.35">
      <c r="A17" s="1" t="s">
        <v>6</v>
      </c>
      <c r="B17" s="6">
        <v>99.13567044924757</v>
      </c>
    </row>
    <row r="18" spans="1:2" x14ac:dyDescent="0.35">
      <c r="A18" s="1" t="s">
        <v>7</v>
      </c>
      <c r="B18" s="6">
        <v>99.184014179766748</v>
      </c>
    </row>
    <row r="19" spans="1:2" x14ac:dyDescent="0.35">
      <c r="A19" s="1" t="s">
        <v>8</v>
      </c>
      <c r="B19" s="6">
        <v>99.170352964826023</v>
      </c>
    </row>
    <row r="20" spans="1:2" x14ac:dyDescent="0.35">
      <c r="A20" s="1" t="s">
        <v>16</v>
      </c>
      <c r="B20" s="6">
        <v>98.983450074438508</v>
      </c>
    </row>
    <row r="21" spans="1:2" x14ac:dyDescent="0.35">
      <c r="A21" s="1" t="s">
        <v>31</v>
      </c>
      <c r="B21" s="6">
        <v>98.869956328350369</v>
      </c>
    </row>
    <row r="22" spans="1:2" x14ac:dyDescent="0.35">
      <c r="A22" s="1" t="s">
        <v>48</v>
      </c>
      <c r="B22" s="6">
        <v>98.452222720161757</v>
      </c>
    </row>
    <row r="23" spans="1:2" x14ac:dyDescent="0.35">
      <c r="A23" s="1" t="s">
        <v>65</v>
      </c>
      <c r="B23" s="6">
        <v>98.059892292858777</v>
      </c>
    </row>
    <row r="24" spans="1:2" x14ac:dyDescent="0.35">
      <c r="A24" s="1" t="s">
        <v>78</v>
      </c>
      <c r="B24" s="6">
        <v>97.30887665780088</v>
      </c>
    </row>
    <row r="25" spans="1:2" x14ac:dyDescent="0.35">
      <c r="A25" s="1" t="s">
        <v>80</v>
      </c>
      <c r="B25" s="6">
        <v>95.448713057550833</v>
      </c>
    </row>
    <row r="26" spans="1:2" x14ac:dyDescent="0.35">
      <c r="A26" s="1" t="s">
        <v>91</v>
      </c>
      <c r="B26" s="6">
        <v>29.585692284314586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26"/>
  <sheetViews>
    <sheetView zoomScale="70" zoomScaleNormal="70" workbookViewId="0"/>
  </sheetViews>
  <sheetFormatPr defaultRowHeight="14.5" x14ac:dyDescent="0.35"/>
  <cols>
    <col min="1" max="1" width="31.453125" customWidth="1"/>
    <col min="2" max="15" width="14" bestFit="1" customWidth="1"/>
    <col min="16" max="16" width="15" bestFit="1" customWidth="1"/>
  </cols>
  <sheetData>
    <row r="1" spans="1:17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78</v>
      </c>
      <c r="N3" s="5" t="s">
        <v>80</v>
      </c>
      <c r="O3" s="5" t="s">
        <v>91</v>
      </c>
      <c r="P3" s="5" t="s">
        <v>9</v>
      </c>
      <c r="Q3" s="1"/>
    </row>
    <row r="4" spans="1:17" x14ac:dyDescent="0.35">
      <c r="A4" s="1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69183975.209999993</v>
      </c>
      <c r="O4" s="79">
        <v>73061555.849999994</v>
      </c>
      <c r="P4" s="7">
        <v>816779859.5200001</v>
      </c>
      <c r="Q4" s="1"/>
    </row>
    <row r="5" spans="1:17" x14ac:dyDescent="0.35">
      <c r="A5" s="1" t="s">
        <v>96</v>
      </c>
      <c r="B5" s="80">
        <v>294321.75</v>
      </c>
      <c r="C5" s="80">
        <v>316951.06</v>
      </c>
      <c r="D5" s="80">
        <v>312126.68</v>
      </c>
      <c r="E5" s="80">
        <v>301072.65000000002</v>
      </c>
      <c r="F5" s="80">
        <v>269261.44</v>
      </c>
      <c r="G5" s="80">
        <v>236428.21</v>
      </c>
      <c r="H5" s="80">
        <v>474355.75</v>
      </c>
      <c r="I5" s="80">
        <v>192112.36</v>
      </c>
      <c r="J5" s="80">
        <v>192231.45</v>
      </c>
      <c r="K5" s="80">
        <v>171140.41</v>
      </c>
      <c r="L5" s="80">
        <v>116680.45</v>
      </c>
      <c r="M5" s="80">
        <v>52253.91</v>
      </c>
      <c r="N5" s="80">
        <v>12821.22</v>
      </c>
      <c r="O5" s="80">
        <v>1.89</v>
      </c>
      <c r="P5" s="10">
        <v>2941759.2300000009</v>
      </c>
      <c r="Q5" s="1"/>
    </row>
    <row r="6" spans="1:17" x14ac:dyDescent="0.35">
      <c r="A6" s="1" t="s">
        <v>97</v>
      </c>
      <c r="B6" s="80">
        <v>7976.29</v>
      </c>
      <c r="C6" s="80">
        <v>13473.04</v>
      </c>
      <c r="D6" s="80">
        <v>11268.94</v>
      </c>
      <c r="E6" s="80">
        <v>12826.53</v>
      </c>
      <c r="F6" s="80">
        <v>7879.7</v>
      </c>
      <c r="G6" s="80">
        <v>1983.89</v>
      </c>
      <c r="H6" s="80">
        <v>269720.65999999997</v>
      </c>
      <c r="I6" s="80">
        <v>2594.02</v>
      </c>
      <c r="J6" s="80">
        <v>1814.7</v>
      </c>
      <c r="K6" s="80">
        <v>3790.02</v>
      </c>
      <c r="L6" s="80">
        <v>10419.700000000001</v>
      </c>
      <c r="M6" s="80">
        <v>420.03</v>
      </c>
      <c r="N6" s="80">
        <v>478.99</v>
      </c>
      <c r="O6" s="80">
        <v>4.8600000000000003</v>
      </c>
      <c r="P6" s="10">
        <v>344651.37000000005</v>
      </c>
      <c r="Q6" s="1"/>
    </row>
    <row r="7" spans="1:17" x14ac:dyDescent="0.35">
      <c r="A7" s="1" t="s">
        <v>98</v>
      </c>
      <c r="B7" s="7">
        <v>47701010.810000002</v>
      </c>
      <c r="C7" s="7">
        <v>50422258.039999999</v>
      </c>
      <c r="D7" s="7">
        <v>51686288.439999998</v>
      </c>
      <c r="E7" s="7">
        <v>53660574.970000006</v>
      </c>
      <c r="F7" s="7">
        <v>55505627.450000003</v>
      </c>
      <c r="G7" s="7">
        <v>56363485.270000003</v>
      </c>
      <c r="H7" s="7">
        <v>56537216.569999993</v>
      </c>
      <c r="I7" s="7">
        <v>56648943.350000001</v>
      </c>
      <c r="J7" s="7">
        <v>57240704.390000001</v>
      </c>
      <c r="K7" s="7">
        <v>59510377.280000009</v>
      </c>
      <c r="L7" s="7">
        <v>62155321.200000003</v>
      </c>
      <c r="M7" s="7">
        <v>64517752.090000004</v>
      </c>
      <c r="N7" s="7">
        <v>69171632.979999989</v>
      </c>
      <c r="O7" s="7">
        <v>73061558.819999993</v>
      </c>
      <c r="P7" s="7">
        <v>814182751.66000009</v>
      </c>
      <c r="Q7" s="1"/>
    </row>
    <row r="8" spans="1:17" x14ac:dyDescent="0.35">
      <c r="A8" s="1" t="s">
        <v>99</v>
      </c>
      <c r="B8" s="28">
        <v>47334</v>
      </c>
      <c r="C8" s="28">
        <v>76787</v>
      </c>
      <c r="D8" s="28">
        <v>96085</v>
      </c>
      <c r="E8" s="28">
        <v>164630</v>
      </c>
      <c r="F8" s="28">
        <v>216697</v>
      </c>
      <c r="G8" s="28">
        <v>221827</v>
      </c>
      <c r="H8" s="28">
        <v>258213</v>
      </c>
      <c r="I8" s="28">
        <v>376931</v>
      </c>
      <c r="J8" s="28">
        <v>449262</v>
      </c>
      <c r="K8" s="28">
        <v>736299</v>
      </c>
      <c r="L8" s="28">
        <v>1057789</v>
      </c>
      <c r="M8" s="28">
        <v>1595621</v>
      </c>
      <c r="N8" s="28">
        <v>2765353</v>
      </c>
      <c r="O8" s="28">
        <v>31929368</v>
      </c>
      <c r="P8" s="7">
        <v>39992196</v>
      </c>
      <c r="Q8" s="1"/>
    </row>
    <row r="9" spans="1:17" x14ac:dyDescent="0.35">
      <c r="A9" s="1" t="s">
        <v>14</v>
      </c>
      <c r="B9" s="7">
        <v>47653676.810000002</v>
      </c>
      <c r="C9" s="7">
        <v>50345471.039999999</v>
      </c>
      <c r="D9" s="7">
        <v>51590203.439999998</v>
      </c>
      <c r="E9" s="7">
        <v>53495944.970000006</v>
      </c>
      <c r="F9" s="7">
        <v>55288930.450000003</v>
      </c>
      <c r="G9" s="7">
        <v>56141658.270000003</v>
      </c>
      <c r="H9" s="7">
        <v>56279003.569999993</v>
      </c>
      <c r="I9" s="7">
        <v>56272012.350000001</v>
      </c>
      <c r="J9" s="7">
        <v>56791442.390000001</v>
      </c>
      <c r="K9" s="7">
        <v>58774078.280000009</v>
      </c>
      <c r="L9" s="7">
        <v>61097532.200000003</v>
      </c>
      <c r="M9" s="7">
        <v>62922131.090000004</v>
      </c>
      <c r="N9" s="7">
        <v>66406279.979999989</v>
      </c>
      <c r="O9" s="7">
        <v>41132190.819999993</v>
      </c>
      <c r="P9" s="7">
        <v>774190555.66000009</v>
      </c>
      <c r="Q9" s="3"/>
    </row>
    <row r="10" spans="1:17" x14ac:dyDescent="0.35">
      <c r="A10" s="4" t="s">
        <v>15</v>
      </c>
      <c r="B10" s="2">
        <v>99.304651295806835</v>
      </c>
      <c r="C10" s="2">
        <v>99.250350907574386</v>
      </c>
      <c r="D10" s="2">
        <v>99.236459838311504</v>
      </c>
      <c r="E10" s="2">
        <v>99.160544918591469</v>
      </c>
      <c r="F10" s="2">
        <v>99.142721212874861</v>
      </c>
      <c r="G10" s="2">
        <v>99.193837436624861</v>
      </c>
      <c r="H10" s="2">
        <v>99.18429153004486</v>
      </c>
      <c r="I10" s="2">
        <v>99.003404872057516</v>
      </c>
      <c r="J10" s="2">
        <v>98.886180981143212</v>
      </c>
      <c r="K10" s="2">
        <v>98.485784520823401</v>
      </c>
      <c r="L10" s="2">
        <v>98.130388413621091</v>
      </c>
      <c r="M10" s="2">
        <v>97.448559015438889</v>
      </c>
      <c r="N10" s="2">
        <v>95.985059803851073</v>
      </c>
      <c r="O10" s="2">
        <v>56.297994672392392</v>
      </c>
      <c r="P10" s="2">
        <v>94.785705920193891</v>
      </c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1"/>
    </row>
    <row r="13" spans="1:17" x14ac:dyDescent="0.35">
      <c r="A13" s="1" t="s">
        <v>2</v>
      </c>
      <c r="B13" s="6">
        <v>99.304651295806835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 t="s">
        <v>3</v>
      </c>
      <c r="B14" s="6">
        <v>99.250350907574386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 t="s">
        <v>4</v>
      </c>
      <c r="B15" s="6">
        <v>99.236459838311504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 t="s">
        <v>5</v>
      </c>
      <c r="B16" s="6">
        <v>99.160544918591469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2" x14ac:dyDescent="0.35">
      <c r="A17" s="1" t="s">
        <v>6</v>
      </c>
      <c r="B17" s="6">
        <v>99.142721212874861</v>
      </c>
    </row>
    <row r="18" spans="1:2" x14ac:dyDescent="0.35">
      <c r="A18" s="1" t="s">
        <v>7</v>
      </c>
      <c r="B18" s="6">
        <v>99.193837436624861</v>
      </c>
    </row>
    <row r="19" spans="1:2" x14ac:dyDescent="0.35">
      <c r="A19" s="1" t="s">
        <v>8</v>
      </c>
      <c r="B19" s="6">
        <v>99.18429153004486</v>
      </c>
    </row>
    <row r="20" spans="1:2" x14ac:dyDescent="0.35">
      <c r="A20" s="1" t="s">
        <v>16</v>
      </c>
      <c r="B20" s="6">
        <v>99.003404872057516</v>
      </c>
    </row>
    <row r="21" spans="1:2" x14ac:dyDescent="0.35">
      <c r="A21" s="1" t="s">
        <v>31</v>
      </c>
      <c r="B21" s="6">
        <v>98.886180981143212</v>
      </c>
    </row>
    <row r="22" spans="1:2" x14ac:dyDescent="0.35">
      <c r="A22" s="1" t="s">
        <v>48</v>
      </c>
      <c r="B22" s="6">
        <v>98.485784520823401</v>
      </c>
    </row>
    <row r="23" spans="1:2" x14ac:dyDescent="0.35">
      <c r="A23" s="1" t="s">
        <v>65</v>
      </c>
      <c r="B23" s="6">
        <v>98.130388413621091</v>
      </c>
    </row>
    <row r="24" spans="1:2" x14ac:dyDescent="0.35">
      <c r="A24" s="1" t="s">
        <v>78</v>
      </c>
      <c r="B24" s="6">
        <v>97.448559015438889</v>
      </c>
    </row>
    <row r="25" spans="1:2" x14ac:dyDescent="0.35">
      <c r="A25" s="1" t="s">
        <v>80</v>
      </c>
      <c r="B25" s="6">
        <v>95.985059803851073</v>
      </c>
    </row>
    <row r="26" spans="1:2" x14ac:dyDescent="0.35">
      <c r="A26" s="1" t="s">
        <v>91</v>
      </c>
      <c r="B26" s="6">
        <v>56.297994672392392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26"/>
  <sheetViews>
    <sheetView zoomScale="85" zoomScaleNormal="85" workbookViewId="0">
      <selection activeCell="I35" sqref="I35"/>
    </sheetView>
  </sheetViews>
  <sheetFormatPr defaultColWidth="28.54296875" defaultRowHeight="14.5" x14ac:dyDescent="0.35"/>
  <cols>
    <col min="2" max="16" width="15.08984375" customWidth="1"/>
  </cols>
  <sheetData>
    <row r="1" spans="1:17" x14ac:dyDescent="0.35">
      <c r="A1" s="32" t="s">
        <v>0</v>
      </c>
      <c r="B1" s="32"/>
      <c r="C1" s="32"/>
      <c r="D1" s="32"/>
      <c r="E1" s="32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3" spans="1:17" x14ac:dyDescent="0.35">
      <c r="A3" s="32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16</v>
      </c>
      <c r="J3" s="34" t="s">
        <v>31</v>
      </c>
      <c r="K3" s="34" t="s">
        <v>48</v>
      </c>
      <c r="L3" s="34" t="s">
        <v>65</v>
      </c>
      <c r="M3" s="34" t="s">
        <v>78</v>
      </c>
      <c r="N3" s="34" t="s">
        <v>80</v>
      </c>
      <c r="O3" s="34" t="s">
        <v>91</v>
      </c>
      <c r="P3" s="34" t="s">
        <v>9</v>
      </c>
      <c r="Q3" s="29"/>
    </row>
    <row r="4" spans="1:17" x14ac:dyDescent="0.35">
      <c r="A4" s="29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73089069.75</v>
      </c>
      <c r="P4" s="36">
        <v>816807373.42000008</v>
      </c>
      <c r="Q4" s="29"/>
    </row>
    <row r="5" spans="1:17" x14ac:dyDescent="0.35">
      <c r="A5" s="29" t="s">
        <v>100</v>
      </c>
      <c r="B5" s="39">
        <v>294321.75</v>
      </c>
      <c r="C5" s="39">
        <v>316951.06</v>
      </c>
      <c r="D5" s="39">
        <v>312126.68</v>
      </c>
      <c r="E5" s="39">
        <v>301072.65000000002</v>
      </c>
      <c r="F5" s="39">
        <v>269261.44</v>
      </c>
      <c r="G5" s="39">
        <v>236428.21</v>
      </c>
      <c r="H5" s="39">
        <v>474355.75</v>
      </c>
      <c r="I5" s="39">
        <v>192112.36</v>
      </c>
      <c r="J5" s="39">
        <v>192231.45</v>
      </c>
      <c r="K5" s="39">
        <v>171140.41</v>
      </c>
      <c r="L5" s="39">
        <v>116680.45</v>
      </c>
      <c r="M5" s="39">
        <v>52253.91</v>
      </c>
      <c r="N5" s="39">
        <v>12825.23</v>
      </c>
      <c r="O5" s="39">
        <v>3.32</v>
      </c>
      <c r="P5" s="81">
        <v>2941764.6700000004</v>
      </c>
      <c r="Q5" s="29"/>
    </row>
    <row r="6" spans="1:17" x14ac:dyDescent="0.35">
      <c r="A6" s="29" t="s">
        <v>101</v>
      </c>
      <c r="B6" s="39">
        <v>7976.29</v>
      </c>
      <c r="C6" s="39">
        <v>13473.04</v>
      </c>
      <c r="D6" s="39">
        <v>11268.94</v>
      </c>
      <c r="E6" s="39">
        <v>12826.53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10419.700000000001</v>
      </c>
      <c r="M6" s="39">
        <v>420.03</v>
      </c>
      <c r="N6" s="39">
        <v>478.99</v>
      </c>
      <c r="O6" s="39">
        <v>6.72</v>
      </c>
      <c r="P6" s="81">
        <v>344653.23000000004</v>
      </c>
      <c r="Q6" s="29"/>
    </row>
    <row r="7" spans="1:17" x14ac:dyDescent="0.35">
      <c r="A7" s="29" t="s">
        <v>102</v>
      </c>
      <c r="B7" s="36">
        <v>47701010.810000002</v>
      </c>
      <c r="C7" s="36">
        <v>50422258.039999999</v>
      </c>
      <c r="D7" s="36">
        <v>51686288.439999998</v>
      </c>
      <c r="E7" s="36">
        <v>53660574.970000006</v>
      </c>
      <c r="F7" s="36">
        <v>55505627.450000003</v>
      </c>
      <c r="G7" s="36">
        <v>56363485.270000003</v>
      </c>
      <c r="H7" s="36">
        <v>56537216.569999993</v>
      </c>
      <c r="I7" s="36">
        <v>56648943.350000001</v>
      </c>
      <c r="J7" s="36">
        <v>57240704.390000001</v>
      </c>
      <c r="K7" s="36">
        <v>59510377.280000009</v>
      </c>
      <c r="L7" s="36">
        <v>62155321.200000003</v>
      </c>
      <c r="M7" s="36">
        <v>64517752.090000004</v>
      </c>
      <c r="N7" s="36">
        <v>69171628.969999984</v>
      </c>
      <c r="O7" s="36">
        <v>73089073.150000006</v>
      </c>
      <c r="P7" s="36">
        <v>814210261.98000014</v>
      </c>
      <c r="Q7" s="29"/>
    </row>
    <row r="8" spans="1:17" x14ac:dyDescent="0.35">
      <c r="A8" s="29" t="s">
        <v>103</v>
      </c>
      <c r="B8" s="29">
        <v>46522</v>
      </c>
      <c r="C8" s="29">
        <v>75355</v>
      </c>
      <c r="D8" s="29">
        <v>93727</v>
      </c>
      <c r="E8" s="29">
        <v>160429</v>
      </c>
      <c r="F8" s="29">
        <v>212965</v>
      </c>
      <c r="G8" s="29">
        <v>217827</v>
      </c>
      <c r="H8" s="29">
        <v>254152</v>
      </c>
      <c r="I8" s="29">
        <v>367316</v>
      </c>
      <c r="J8" s="29">
        <v>438134</v>
      </c>
      <c r="K8" s="29">
        <v>718703</v>
      </c>
      <c r="L8" s="29">
        <v>1020590</v>
      </c>
      <c r="M8" s="29">
        <v>1521205</v>
      </c>
      <c r="N8" s="29">
        <v>2486759</v>
      </c>
      <c r="O8" s="29">
        <v>12308160</v>
      </c>
      <c r="P8" s="36">
        <v>19921844</v>
      </c>
      <c r="Q8" s="29"/>
    </row>
    <row r="9" spans="1:17" x14ac:dyDescent="0.35">
      <c r="A9" s="33" t="s">
        <v>14</v>
      </c>
      <c r="B9" s="36">
        <v>47654488.810000002</v>
      </c>
      <c r="C9" s="36">
        <v>50346903.039999999</v>
      </c>
      <c r="D9" s="36">
        <v>51592561.439999998</v>
      </c>
      <c r="E9" s="36">
        <v>53500145.970000006</v>
      </c>
      <c r="F9" s="36">
        <v>55292662.450000003</v>
      </c>
      <c r="G9" s="36">
        <v>56145658.270000003</v>
      </c>
      <c r="H9" s="36">
        <v>56283064.569999993</v>
      </c>
      <c r="I9" s="36">
        <v>56281627.350000001</v>
      </c>
      <c r="J9" s="36">
        <v>56802570.390000001</v>
      </c>
      <c r="K9" s="36">
        <v>58791674.280000009</v>
      </c>
      <c r="L9" s="36">
        <v>61134731.200000003</v>
      </c>
      <c r="M9" s="36">
        <v>62996547.090000004</v>
      </c>
      <c r="N9" s="36">
        <v>66684869.969999984</v>
      </c>
      <c r="O9" s="36">
        <v>60780913.150000006</v>
      </c>
      <c r="P9" s="36">
        <v>794288417.98000014</v>
      </c>
      <c r="Q9" s="31"/>
    </row>
    <row r="10" spans="1:17" x14ac:dyDescent="0.35">
      <c r="A10" s="32" t="s">
        <v>15</v>
      </c>
      <c r="B10" s="30">
        <v>99.306343408194593</v>
      </c>
      <c r="C10" s="30">
        <v>99.253173932159584</v>
      </c>
      <c r="D10" s="30">
        <v>99.240995574879619</v>
      </c>
      <c r="E10" s="30">
        <v>99.168331928418795</v>
      </c>
      <c r="F10" s="30">
        <v>99.149413341526198</v>
      </c>
      <c r="G10" s="30">
        <v>99.200904832957164</v>
      </c>
      <c r="H10" s="30">
        <v>99.191448504801926</v>
      </c>
      <c r="I10" s="30">
        <v>99.020321234172386</v>
      </c>
      <c r="J10" s="30">
        <v>98.905557235304926</v>
      </c>
      <c r="K10" s="30">
        <v>98.515269557682217</v>
      </c>
      <c r="L10" s="30">
        <v>98.190134727214399</v>
      </c>
      <c r="M10" s="30">
        <v>97.563808321876408</v>
      </c>
      <c r="N10" s="30">
        <v>96.387739744045845</v>
      </c>
      <c r="O10" s="30">
        <v>83.160058484668298</v>
      </c>
      <c r="P10" s="30">
        <v>97.243051890470539</v>
      </c>
      <c r="Q10" s="29"/>
    </row>
    <row r="11" spans="1:17" x14ac:dyDescent="0.3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6"/>
      <c r="Q11" s="29"/>
    </row>
    <row r="13" spans="1:17" x14ac:dyDescent="0.35">
      <c r="A13" s="29" t="s">
        <v>2</v>
      </c>
      <c r="B13" s="35">
        <v>99.306343408194593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x14ac:dyDescent="0.35">
      <c r="A14" s="29" t="s">
        <v>3</v>
      </c>
      <c r="B14" s="35">
        <v>99.253173932159584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x14ac:dyDescent="0.35">
      <c r="A15" s="29" t="s">
        <v>4</v>
      </c>
      <c r="B15" s="35">
        <v>99.240995574879619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x14ac:dyDescent="0.35">
      <c r="A16" s="29" t="s">
        <v>5</v>
      </c>
      <c r="B16" s="35">
        <v>99.168331928418795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2" x14ac:dyDescent="0.35">
      <c r="A17" s="29" t="s">
        <v>6</v>
      </c>
      <c r="B17" s="35">
        <v>99.149413341526198</v>
      </c>
    </row>
    <row r="18" spans="1:2" x14ac:dyDescent="0.35">
      <c r="A18" s="29" t="s">
        <v>7</v>
      </c>
      <c r="B18" s="35">
        <v>99.200904832957164</v>
      </c>
    </row>
    <row r="19" spans="1:2" x14ac:dyDescent="0.35">
      <c r="A19" s="29" t="s">
        <v>8</v>
      </c>
      <c r="B19" s="35">
        <v>99.191448504801926</v>
      </c>
    </row>
    <row r="20" spans="1:2" x14ac:dyDescent="0.35">
      <c r="A20" s="29" t="s">
        <v>16</v>
      </c>
      <c r="B20" s="35">
        <v>99.020321234172386</v>
      </c>
    </row>
    <row r="21" spans="1:2" x14ac:dyDescent="0.35">
      <c r="A21" s="29" t="s">
        <v>31</v>
      </c>
      <c r="B21" s="35">
        <v>98.905557235304926</v>
      </c>
    </row>
    <row r="22" spans="1:2" x14ac:dyDescent="0.35">
      <c r="A22" s="29" t="s">
        <v>48</v>
      </c>
      <c r="B22" s="35">
        <v>98.515269557682217</v>
      </c>
    </row>
    <row r="23" spans="1:2" x14ac:dyDescent="0.35">
      <c r="A23" s="29" t="s">
        <v>65</v>
      </c>
      <c r="B23" s="35">
        <v>98.190134727214399</v>
      </c>
    </row>
    <row r="24" spans="1:2" x14ac:dyDescent="0.35">
      <c r="A24" s="29" t="s">
        <v>78</v>
      </c>
      <c r="B24" s="35">
        <v>97.563808321876408</v>
      </c>
    </row>
    <row r="25" spans="1:2" x14ac:dyDescent="0.35">
      <c r="A25" s="29" t="s">
        <v>80</v>
      </c>
      <c r="B25" s="35">
        <v>96.387739744045845</v>
      </c>
    </row>
    <row r="26" spans="1:2" x14ac:dyDescent="0.35">
      <c r="A26" s="29" t="s">
        <v>91</v>
      </c>
      <c r="B26" s="35">
        <v>83.160058484668298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zoomScale="55" zoomScaleNormal="55" workbookViewId="0">
      <selection activeCell="K40" sqref="K40"/>
    </sheetView>
  </sheetViews>
  <sheetFormatPr defaultRowHeight="14.5" x14ac:dyDescent="0.35"/>
  <cols>
    <col min="1" max="1" width="32.08984375" customWidth="1"/>
    <col min="2" max="2" width="14.08984375" customWidth="1"/>
    <col min="3" max="8" width="14" bestFit="1" customWidth="1"/>
    <col min="9" max="14" width="14" customWidth="1"/>
    <col min="15" max="15" width="17.08984375" bestFit="1" customWidth="1"/>
    <col min="16" max="16" width="15" bestFit="1" customWidth="1"/>
    <col min="17" max="17" width="13.90625" bestFit="1" customWidth="1"/>
    <col min="257" max="257" width="32.08984375" customWidth="1"/>
    <col min="258" max="258" width="14.08984375" customWidth="1"/>
    <col min="259" max="264" width="14" bestFit="1" customWidth="1"/>
    <col min="265" max="271" width="14" customWidth="1"/>
    <col min="272" max="272" width="15" bestFit="1" customWidth="1"/>
    <col min="273" max="273" width="13.90625" bestFit="1" customWidth="1"/>
    <col min="513" max="513" width="32.08984375" customWidth="1"/>
    <col min="514" max="514" width="14.08984375" customWidth="1"/>
    <col min="515" max="520" width="14" bestFit="1" customWidth="1"/>
    <col min="521" max="527" width="14" customWidth="1"/>
    <col min="528" max="528" width="15" bestFit="1" customWidth="1"/>
    <col min="529" max="529" width="13.90625" bestFit="1" customWidth="1"/>
    <col min="769" max="769" width="32.08984375" customWidth="1"/>
    <col min="770" max="770" width="14.08984375" customWidth="1"/>
    <col min="771" max="776" width="14" bestFit="1" customWidth="1"/>
    <col min="777" max="783" width="14" customWidth="1"/>
    <col min="784" max="784" width="15" bestFit="1" customWidth="1"/>
    <col min="785" max="785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39" width="14" customWidth="1"/>
    <col min="1040" max="1040" width="15" bestFit="1" customWidth="1"/>
    <col min="1041" max="1041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5" width="14" customWidth="1"/>
    <col min="1296" max="1296" width="15" bestFit="1" customWidth="1"/>
    <col min="1297" max="1297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1" width="14" customWidth="1"/>
    <col min="1552" max="1552" width="15" bestFit="1" customWidth="1"/>
    <col min="1553" max="1553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7" width="14" customWidth="1"/>
    <col min="1808" max="1808" width="15" bestFit="1" customWidth="1"/>
    <col min="1809" max="1809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3" width="14" customWidth="1"/>
    <col min="2064" max="2064" width="15" bestFit="1" customWidth="1"/>
    <col min="2065" max="2065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19" width="14" customWidth="1"/>
    <col min="2320" max="2320" width="15" bestFit="1" customWidth="1"/>
    <col min="2321" max="2321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5" width="14" customWidth="1"/>
    <col min="2576" max="2576" width="15" bestFit="1" customWidth="1"/>
    <col min="2577" max="2577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1" width="14" customWidth="1"/>
    <col min="2832" max="2832" width="15" bestFit="1" customWidth="1"/>
    <col min="2833" max="2833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7" width="14" customWidth="1"/>
    <col min="3088" max="3088" width="15" bestFit="1" customWidth="1"/>
    <col min="3089" max="3089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3" width="14" customWidth="1"/>
    <col min="3344" max="3344" width="15" bestFit="1" customWidth="1"/>
    <col min="3345" max="3345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599" width="14" customWidth="1"/>
    <col min="3600" max="3600" width="15" bestFit="1" customWidth="1"/>
    <col min="3601" max="3601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5" width="14" customWidth="1"/>
    <col min="3856" max="3856" width="15" bestFit="1" customWidth="1"/>
    <col min="3857" max="3857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1" width="14" customWidth="1"/>
    <col min="4112" max="4112" width="15" bestFit="1" customWidth="1"/>
    <col min="4113" max="4113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7" width="14" customWidth="1"/>
    <col min="4368" max="4368" width="15" bestFit="1" customWidth="1"/>
    <col min="4369" max="4369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3" width="14" customWidth="1"/>
    <col min="4624" max="4624" width="15" bestFit="1" customWidth="1"/>
    <col min="4625" max="4625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79" width="14" customWidth="1"/>
    <col min="4880" max="4880" width="15" bestFit="1" customWidth="1"/>
    <col min="4881" max="4881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5" width="14" customWidth="1"/>
    <col min="5136" max="5136" width="15" bestFit="1" customWidth="1"/>
    <col min="5137" max="5137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1" width="14" customWidth="1"/>
    <col min="5392" max="5392" width="15" bestFit="1" customWidth="1"/>
    <col min="5393" max="5393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7" width="14" customWidth="1"/>
    <col min="5648" max="5648" width="15" bestFit="1" customWidth="1"/>
    <col min="5649" max="5649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3" width="14" customWidth="1"/>
    <col min="5904" max="5904" width="15" bestFit="1" customWidth="1"/>
    <col min="5905" max="5905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59" width="14" customWidth="1"/>
    <col min="6160" max="6160" width="15" bestFit="1" customWidth="1"/>
    <col min="6161" max="6161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5" width="14" customWidth="1"/>
    <col min="6416" max="6416" width="15" bestFit="1" customWidth="1"/>
    <col min="6417" max="6417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1" width="14" customWidth="1"/>
    <col min="6672" max="6672" width="15" bestFit="1" customWidth="1"/>
    <col min="6673" max="6673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7" width="14" customWidth="1"/>
    <col min="6928" max="6928" width="15" bestFit="1" customWidth="1"/>
    <col min="6929" max="6929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3" width="14" customWidth="1"/>
    <col min="7184" max="7184" width="15" bestFit="1" customWidth="1"/>
    <col min="7185" max="7185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39" width="14" customWidth="1"/>
    <col min="7440" max="7440" width="15" bestFit="1" customWidth="1"/>
    <col min="7441" max="7441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5" width="14" customWidth="1"/>
    <col min="7696" max="7696" width="15" bestFit="1" customWidth="1"/>
    <col min="7697" max="7697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1" width="14" customWidth="1"/>
    <col min="7952" max="7952" width="15" bestFit="1" customWidth="1"/>
    <col min="7953" max="7953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7" width="14" customWidth="1"/>
    <col min="8208" max="8208" width="15" bestFit="1" customWidth="1"/>
    <col min="8209" max="8209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3" width="14" customWidth="1"/>
    <col min="8464" max="8464" width="15" bestFit="1" customWidth="1"/>
    <col min="8465" max="8465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19" width="14" customWidth="1"/>
    <col min="8720" max="8720" width="15" bestFit="1" customWidth="1"/>
    <col min="8721" max="8721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5" width="14" customWidth="1"/>
    <col min="8976" max="8976" width="15" bestFit="1" customWidth="1"/>
    <col min="8977" max="8977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1" width="14" customWidth="1"/>
    <col min="9232" max="9232" width="15" bestFit="1" customWidth="1"/>
    <col min="9233" max="9233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7" width="14" customWidth="1"/>
    <col min="9488" max="9488" width="15" bestFit="1" customWidth="1"/>
    <col min="9489" max="9489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3" width="14" customWidth="1"/>
    <col min="9744" max="9744" width="15" bestFit="1" customWidth="1"/>
    <col min="9745" max="9745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9999" width="14" customWidth="1"/>
    <col min="10000" max="10000" width="15" bestFit="1" customWidth="1"/>
    <col min="10001" max="10001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5" width="14" customWidth="1"/>
    <col min="10256" max="10256" width="15" bestFit="1" customWidth="1"/>
    <col min="10257" max="10257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1" width="14" customWidth="1"/>
    <col min="10512" max="10512" width="15" bestFit="1" customWidth="1"/>
    <col min="10513" max="10513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7" width="14" customWidth="1"/>
    <col min="10768" max="10768" width="15" bestFit="1" customWidth="1"/>
    <col min="10769" max="10769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3" width="14" customWidth="1"/>
    <col min="11024" max="11024" width="15" bestFit="1" customWidth="1"/>
    <col min="11025" max="11025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79" width="14" customWidth="1"/>
    <col min="11280" max="11280" width="15" bestFit="1" customWidth="1"/>
    <col min="11281" max="11281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5" width="14" customWidth="1"/>
    <col min="11536" max="11536" width="15" bestFit="1" customWidth="1"/>
    <col min="11537" max="11537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1" width="14" customWidth="1"/>
    <col min="11792" max="11792" width="15" bestFit="1" customWidth="1"/>
    <col min="11793" max="11793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7" width="14" customWidth="1"/>
    <col min="12048" max="12048" width="15" bestFit="1" customWidth="1"/>
    <col min="12049" max="12049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3" width="14" customWidth="1"/>
    <col min="12304" max="12304" width="15" bestFit="1" customWidth="1"/>
    <col min="12305" max="12305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59" width="14" customWidth="1"/>
    <col min="12560" max="12560" width="15" bestFit="1" customWidth="1"/>
    <col min="12561" max="12561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5" width="14" customWidth="1"/>
    <col min="12816" max="12816" width="15" bestFit="1" customWidth="1"/>
    <col min="12817" max="12817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1" width="14" customWidth="1"/>
    <col min="13072" max="13072" width="15" bestFit="1" customWidth="1"/>
    <col min="13073" max="13073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7" width="14" customWidth="1"/>
    <col min="13328" max="13328" width="15" bestFit="1" customWidth="1"/>
    <col min="13329" max="13329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3" width="14" customWidth="1"/>
    <col min="13584" max="13584" width="15" bestFit="1" customWidth="1"/>
    <col min="13585" max="13585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39" width="14" customWidth="1"/>
    <col min="13840" max="13840" width="15" bestFit="1" customWidth="1"/>
    <col min="13841" max="13841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5" width="14" customWidth="1"/>
    <col min="14096" max="14096" width="15" bestFit="1" customWidth="1"/>
    <col min="14097" max="14097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1" width="14" customWidth="1"/>
    <col min="14352" max="14352" width="15" bestFit="1" customWidth="1"/>
    <col min="14353" max="14353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7" width="14" customWidth="1"/>
    <col min="14608" max="14608" width="15" bestFit="1" customWidth="1"/>
    <col min="14609" max="14609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3" width="14" customWidth="1"/>
    <col min="14864" max="14864" width="15" bestFit="1" customWidth="1"/>
    <col min="14865" max="14865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19" width="14" customWidth="1"/>
    <col min="15120" max="15120" width="15" bestFit="1" customWidth="1"/>
    <col min="15121" max="15121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5" width="14" customWidth="1"/>
    <col min="15376" max="15376" width="15" bestFit="1" customWidth="1"/>
    <col min="15377" max="15377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1" width="14" customWidth="1"/>
    <col min="15632" max="15632" width="15" bestFit="1" customWidth="1"/>
    <col min="15633" max="15633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7" width="14" customWidth="1"/>
    <col min="15888" max="15888" width="15" bestFit="1" customWidth="1"/>
    <col min="15889" max="15889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3" width="14" customWidth="1"/>
    <col min="16144" max="16144" width="15" bestFit="1" customWidth="1"/>
    <col min="16145" max="16145" width="13.90625" bestFit="1" customWidth="1"/>
  </cols>
  <sheetData>
    <row r="1" spans="1:17" x14ac:dyDescent="0.35">
      <c r="A1" s="22" t="s">
        <v>0</v>
      </c>
      <c r="B1" s="22"/>
      <c r="C1" s="22"/>
      <c r="D1" s="22"/>
      <c r="E1" s="22"/>
    </row>
    <row r="3" spans="1:17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9</v>
      </c>
    </row>
    <row r="4" spans="1:17" x14ac:dyDescent="0.35">
      <c r="A4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73026072.129999995</v>
      </c>
      <c r="P4" s="40">
        <f>SUM(B4:O4)</f>
        <v>816744375.80000007</v>
      </c>
    </row>
    <row r="5" spans="1:17" x14ac:dyDescent="0.35">
      <c r="A5" t="s">
        <v>104</v>
      </c>
      <c r="B5" s="39">
        <v>294321.75</v>
      </c>
      <c r="C5" s="39">
        <v>316951.06</v>
      </c>
      <c r="D5" s="39">
        <v>312126.68</v>
      </c>
      <c r="E5" s="39">
        <v>301072.65000000002</v>
      </c>
      <c r="F5" s="39">
        <v>269261.44</v>
      </c>
      <c r="G5" s="39">
        <v>236428.21</v>
      </c>
      <c r="H5" s="39">
        <v>481593.23</v>
      </c>
      <c r="I5" s="39">
        <v>203039.28</v>
      </c>
      <c r="J5" s="39">
        <v>205760.78</v>
      </c>
      <c r="K5" s="39">
        <v>197116.52</v>
      </c>
      <c r="L5" s="39">
        <v>145935.25</v>
      </c>
      <c r="M5" s="39">
        <v>83785.14</v>
      </c>
      <c r="N5" s="39">
        <v>47038.74</v>
      </c>
      <c r="O5" s="39">
        <v>11776.65</v>
      </c>
      <c r="P5" s="41">
        <f>SUM(B5:O5)</f>
        <v>3106207.38</v>
      </c>
    </row>
    <row r="6" spans="1:17" x14ac:dyDescent="0.35">
      <c r="A6" t="s">
        <v>105</v>
      </c>
      <c r="B6" s="39">
        <v>7976.29</v>
      </c>
      <c r="C6" s="39">
        <v>13473.04</v>
      </c>
      <c r="D6" s="39">
        <v>11268.94</v>
      </c>
      <c r="E6" s="39">
        <v>12826.53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10461.39</v>
      </c>
      <c r="M6" s="39">
        <v>420.03</v>
      </c>
      <c r="N6" s="39">
        <v>478.99</v>
      </c>
      <c r="O6" s="39">
        <v>7.37</v>
      </c>
      <c r="P6" s="41">
        <f>SUM(B6:O6)</f>
        <v>344695.57000000007</v>
      </c>
    </row>
    <row r="7" spans="1:17" x14ac:dyDescent="0.35">
      <c r="A7" t="s">
        <v>106</v>
      </c>
      <c r="B7" s="40">
        <f t="shared" ref="B7:O7" si="0">B4-B5+B6</f>
        <v>47701010.810000002</v>
      </c>
      <c r="C7" s="40">
        <f t="shared" si="0"/>
        <v>50422258.039999999</v>
      </c>
      <c r="D7" s="40">
        <f t="shared" si="0"/>
        <v>51686288.439999998</v>
      </c>
      <c r="E7" s="40">
        <f t="shared" si="0"/>
        <v>53660574.970000006</v>
      </c>
      <c r="F7" s="40">
        <f t="shared" si="0"/>
        <v>55505627.450000003</v>
      </c>
      <c r="G7" s="40">
        <f t="shared" si="0"/>
        <v>56363485.270000003</v>
      </c>
      <c r="H7" s="40">
        <f t="shared" si="0"/>
        <v>56529979.089999996</v>
      </c>
      <c r="I7" s="40">
        <f t="shared" si="0"/>
        <v>56638016.43</v>
      </c>
      <c r="J7" s="40">
        <f t="shared" si="0"/>
        <v>57227175.060000002</v>
      </c>
      <c r="K7" s="40">
        <f t="shared" si="0"/>
        <v>59484401.170000002</v>
      </c>
      <c r="L7" s="40">
        <f t="shared" si="0"/>
        <v>62126108.090000004</v>
      </c>
      <c r="M7" s="40">
        <f>M4-M5+M6</f>
        <v>64486220.859999999</v>
      </c>
      <c r="N7" s="40">
        <f>N4-N5+N6</f>
        <v>69137415.459999993</v>
      </c>
      <c r="O7" s="40">
        <f t="shared" si="0"/>
        <v>73014302.849999994</v>
      </c>
      <c r="P7" s="40">
        <f>P4-P5+P6</f>
        <v>813982863.99000013</v>
      </c>
    </row>
    <row r="8" spans="1:17" x14ac:dyDescent="0.35">
      <c r="A8" t="s">
        <v>107</v>
      </c>
      <c r="B8">
        <v>42688</v>
      </c>
      <c r="C8">
        <v>70969</v>
      </c>
      <c r="D8">
        <v>89451</v>
      </c>
      <c r="E8">
        <v>151877</v>
      </c>
      <c r="F8">
        <v>202433</v>
      </c>
      <c r="G8">
        <v>206104</v>
      </c>
      <c r="H8">
        <v>240345</v>
      </c>
      <c r="I8">
        <v>347066</v>
      </c>
      <c r="J8">
        <v>412376</v>
      </c>
      <c r="K8">
        <v>671627</v>
      </c>
      <c r="L8">
        <v>962360</v>
      </c>
      <c r="M8">
        <v>1429823</v>
      </c>
      <c r="N8">
        <v>2276928</v>
      </c>
      <c r="O8">
        <v>3594708.28</v>
      </c>
      <c r="P8" s="40">
        <f>SUM(B8:O8)</f>
        <v>10698755.279999999</v>
      </c>
    </row>
    <row r="9" spans="1:17" x14ac:dyDescent="0.35">
      <c r="A9" t="s">
        <v>108</v>
      </c>
      <c r="O9" s="39">
        <v>555897.21</v>
      </c>
      <c r="P9" s="40"/>
    </row>
    <row r="10" spans="1:17" x14ac:dyDescent="0.35">
      <c r="A10" s="42" t="s">
        <v>14</v>
      </c>
      <c r="B10" s="43">
        <f t="shared" ref="B10:P10" si="1">B7-B8</f>
        <v>47658322.810000002</v>
      </c>
      <c r="C10" s="43">
        <f t="shared" si="1"/>
        <v>50351289.039999999</v>
      </c>
      <c r="D10" s="43">
        <f t="shared" si="1"/>
        <v>51596837.439999998</v>
      </c>
      <c r="E10" s="43">
        <f t="shared" si="1"/>
        <v>53508697.970000006</v>
      </c>
      <c r="F10" s="43">
        <f t="shared" si="1"/>
        <v>55303194.450000003</v>
      </c>
      <c r="G10" s="43">
        <f t="shared" si="1"/>
        <v>56157381.270000003</v>
      </c>
      <c r="H10" s="43">
        <f t="shared" si="1"/>
        <v>56289634.089999996</v>
      </c>
      <c r="I10" s="43">
        <f t="shared" si="1"/>
        <v>56290950.43</v>
      </c>
      <c r="J10" s="43">
        <f t="shared" si="1"/>
        <v>56814799.060000002</v>
      </c>
      <c r="K10" s="43">
        <f t="shared" si="1"/>
        <v>58812774.170000002</v>
      </c>
      <c r="L10" s="43">
        <f t="shared" si="1"/>
        <v>61163748.090000004</v>
      </c>
      <c r="M10" s="43">
        <f>M7-M8</f>
        <v>63056397.859999999</v>
      </c>
      <c r="N10" s="43">
        <f>N7-N8</f>
        <v>66860487.459999993</v>
      </c>
      <c r="O10" s="43">
        <f>O7-(O8+O9)</f>
        <v>68863697.359999999</v>
      </c>
      <c r="P10" s="43">
        <f t="shared" si="1"/>
        <v>803284108.71000016</v>
      </c>
      <c r="Q10" s="25"/>
    </row>
    <row r="11" spans="1:17" x14ac:dyDescent="0.35">
      <c r="A11" s="22" t="s">
        <v>15</v>
      </c>
      <c r="B11" s="26">
        <f>B10/B4*100</f>
        <v>99.314333012744655</v>
      </c>
      <c r="C11" s="26">
        <f t="shared" ref="C11:P11" si="2">C10/C4*100</f>
        <v>99.261820430644718</v>
      </c>
      <c r="D11" s="26">
        <f t="shared" si="2"/>
        <v>99.249220684958161</v>
      </c>
      <c r="E11" s="26">
        <f t="shared" si="2"/>
        <v>99.184183989366957</v>
      </c>
      <c r="F11" s="26">
        <f t="shared" si="2"/>
        <v>99.168299059360052</v>
      </c>
      <c r="G11" s="26">
        <f t="shared" si="2"/>
        <v>99.221617604758038</v>
      </c>
      <c r="H11" s="26">
        <f t="shared" si="2"/>
        <v>99.203026413889859</v>
      </c>
      <c r="I11" s="26">
        <f t="shared" si="2"/>
        <v>99.036724000402842</v>
      </c>
      <c r="J11" s="26">
        <f t="shared" si="2"/>
        <v>98.926849993929963</v>
      </c>
      <c r="K11" s="26">
        <f t="shared" si="2"/>
        <v>98.550625947450726</v>
      </c>
      <c r="L11" s="26">
        <f t="shared" si="2"/>
        <v>98.23673953404905</v>
      </c>
      <c r="M11" s="26">
        <f t="shared" si="2"/>
        <v>97.656500212494706</v>
      </c>
      <c r="N11" s="26">
        <f t="shared" si="2"/>
        <v>96.641581026607213</v>
      </c>
      <c r="O11" s="26">
        <f t="shared" si="2"/>
        <v>94.300152468025118</v>
      </c>
      <c r="P11" s="26">
        <f t="shared" si="2"/>
        <v>98.351960847380724</v>
      </c>
    </row>
    <row r="12" spans="1:17" x14ac:dyDescent="0.35">
      <c r="P12" s="40"/>
    </row>
    <row r="13" spans="1:17" s="21" customFormat="1" x14ac:dyDescent="0.35">
      <c r="A13" s="21" t="s">
        <v>109</v>
      </c>
      <c r="B13" s="21" t="s">
        <v>110</v>
      </c>
    </row>
    <row r="14" spans="1:17" x14ac:dyDescent="0.35">
      <c r="A14" t="s">
        <v>2</v>
      </c>
      <c r="B14" s="27">
        <f>B11</f>
        <v>99.314333012744655</v>
      </c>
    </row>
    <row r="15" spans="1:17" x14ac:dyDescent="0.35">
      <c r="A15" t="s">
        <v>3</v>
      </c>
      <c r="B15" s="27">
        <f>C11</f>
        <v>99.261820430644718</v>
      </c>
    </row>
    <row r="16" spans="1:17" x14ac:dyDescent="0.35">
      <c r="A16" t="s">
        <v>4</v>
      </c>
      <c r="B16" s="27">
        <f>D11</f>
        <v>99.249220684958161</v>
      </c>
    </row>
    <row r="17" spans="1:2" x14ac:dyDescent="0.35">
      <c r="A17" t="s">
        <v>5</v>
      </c>
      <c r="B17" s="27">
        <f>E11</f>
        <v>99.184183989366957</v>
      </c>
    </row>
    <row r="18" spans="1:2" x14ac:dyDescent="0.35">
      <c r="A18" t="s">
        <v>6</v>
      </c>
      <c r="B18" s="27">
        <f>F11</f>
        <v>99.168299059360052</v>
      </c>
    </row>
    <row r="19" spans="1:2" x14ac:dyDescent="0.35">
      <c r="A19" t="s">
        <v>7</v>
      </c>
      <c r="B19" s="27">
        <f>G11</f>
        <v>99.221617604758038</v>
      </c>
    </row>
    <row r="20" spans="1:2" x14ac:dyDescent="0.35">
      <c r="A20" t="s">
        <v>8</v>
      </c>
      <c r="B20" s="27">
        <f>H11</f>
        <v>99.203026413889859</v>
      </c>
    </row>
    <row r="21" spans="1:2" x14ac:dyDescent="0.35">
      <c r="A21" t="s">
        <v>16</v>
      </c>
      <c r="B21" s="27">
        <f>I11</f>
        <v>99.036724000402842</v>
      </c>
    </row>
    <row r="22" spans="1:2" x14ac:dyDescent="0.35">
      <c r="A22" t="s">
        <v>31</v>
      </c>
      <c r="B22" s="27">
        <f>J11</f>
        <v>98.926849993929963</v>
      </c>
    </row>
    <row r="23" spans="1:2" x14ac:dyDescent="0.35">
      <c r="A23" t="s">
        <v>48</v>
      </c>
      <c r="B23" s="27">
        <f>K11</f>
        <v>98.550625947450726</v>
      </c>
    </row>
    <row r="24" spans="1:2" x14ac:dyDescent="0.35">
      <c r="A24" t="s">
        <v>65</v>
      </c>
      <c r="B24" s="27">
        <f>L11</f>
        <v>98.23673953404905</v>
      </c>
    </row>
    <row r="25" spans="1:2" x14ac:dyDescent="0.35">
      <c r="A25" t="s">
        <v>78</v>
      </c>
      <c r="B25" s="27">
        <f>M11</f>
        <v>97.656500212494706</v>
      </c>
    </row>
    <row r="26" spans="1:2" x14ac:dyDescent="0.35">
      <c r="A26" t="s">
        <v>80</v>
      </c>
      <c r="B26" s="27">
        <f>N11</f>
        <v>96.641581026607213</v>
      </c>
    </row>
    <row r="27" spans="1:2" x14ac:dyDescent="0.35">
      <c r="A27" t="s">
        <v>91</v>
      </c>
      <c r="B27" s="27">
        <f>O11</f>
        <v>94.300152468025118</v>
      </c>
    </row>
    <row r="37" spans="13:13" x14ac:dyDescent="0.35">
      <c r="M37" s="56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workbookViewId="0">
      <selection activeCell="E34" sqref="E34"/>
    </sheetView>
  </sheetViews>
  <sheetFormatPr defaultRowHeight="14.5" x14ac:dyDescent="0.35"/>
  <cols>
    <col min="1" max="1" width="28.08984375" customWidth="1"/>
    <col min="2" max="10" width="13.5429687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20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129642.17</v>
      </c>
      <c r="G5" s="7">
        <v>61360.66</v>
      </c>
      <c r="H5" s="7">
        <v>272475.25</v>
      </c>
      <c r="I5" s="7">
        <v>17.350000000000001</v>
      </c>
      <c r="J5" s="7">
        <v>1383953.34</v>
      </c>
      <c r="K5" s="1"/>
    </row>
    <row r="6" spans="1:11" x14ac:dyDescent="0.35">
      <c r="A6" s="1" t="s">
        <v>21</v>
      </c>
      <c r="B6" s="7">
        <v>48152747.350000001</v>
      </c>
      <c r="C6" s="7">
        <v>50268385.109999999</v>
      </c>
      <c r="D6" s="7">
        <v>50961621</v>
      </c>
      <c r="E6" s="7">
        <v>52680048.630000003</v>
      </c>
      <c r="F6" s="7">
        <v>54783562.829999998</v>
      </c>
      <c r="G6" s="7">
        <v>55611739.340000004</v>
      </c>
      <c r="H6" s="7">
        <v>56366293.890000001</v>
      </c>
      <c r="I6" s="7">
        <v>57042901.589999996</v>
      </c>
      <c r="J6" s="7">
        <v>425867299.74000001</v>
      </c>
      <c r="K6" s="1"/>
    </row>
    <row r="7" spans="1:11" x14ac:dyDescent="0.35">
      <c r="A7" s="1" t="s">
        <v>22</v>
      </c>
      <c r="B7" s="7">
        <v>176025</v>
      </c>
      <c r="C7" s="7">
        <v>230439</v>
      </c>
      <c r="D7" s="7">
        <v>324941</v>
      </c>
      <c r="E7" s="7">
        <v>492402</v>
      </c>
      <c r="F7" s="7">
        <v>664286</v>
      </c>
      <c r="G7" s="7">
        <v>749804</v>
      </c>
      <c r="H7" s="8">
        <v>1009228</v>
      </c>
      <c r="I7" s="8">
        <v>23767049</v>
      </c>
      <c r="J7" s="7">
        <v>27414174</v>
      </c>
      <c r="K7" s="1"/>
    </row>
    <row r="8" spans="1:11" x14ac:dyDescent="0.35">
      <c r="A8" s="1" t="s">
        <v>14</v>
      </c>
      <c r="B8" s="7">
        <v>47976722.350000001</v>
      </c>
      <c r="C8" s="7">
        <v>50037946.109999999</v>
      </c>
      <c r="D8" s="7">
        <v>50636680</v>
      </c>
      <c r="E8" s="7">
        <v>52187646.630000003</v>
      </c>
      <c r="F8" s="7">
        <v>54119276.829999998</v>
      </c>
      <c r="G8" s="7">
        <v>54861935.340000004</v>
      </c>
      <c r="H8" s="7">
        <v>55357065.890000001</v>
      </c>
      <c r="I8" s="7">
        <v>33275852.589999996</v>
      </c>
      <c r="J8" s="7">
        <v>398453125.74000001</v>
      </c>
      <c r="K8" s="3"/>
    </row>
    <row r="9" spans="1:11" x14ac:dyDescent="0.35">
      <c r="A9" s="4" t="s">
        <v>15</v>
      </c>
      <c r="B9" s="2">
        <v>99.118127935991524</v>
      </c>
      <c r="C9" s="2">
        <v>99.034861524026198</v>
      </c>
      <c r="D9" s="2">
        <v>98.92424357894339</v>
      </c>
      <c r="E9" s="2">
        <v>98.715422777650403</v>
      </c>
      <c r="F9" s="2">
        <v>98.554212652494058</v>
      </c>
      <c r="G9" s="2">
        <v>98.542986361456443</v>
      </c>
      <c r="H9" s="2">
        <v>97.737056667259353</v>
      </c>
      <c r="I9" s="2">
        <v>58.334764784741921</v>
      </c>
      <c r="J9" s="2">
        <v>93.259673989860076</v>
      </c>
      <c r="K9" s="1"/>
    </row>
    <row r="12" spans="1:11" x14ac:dyDescent="0.35">
      <c r="A12" s="1" t="s">
        <v>2</v>
      </c>
      <c r="B12" s="6">
        <v>99.118127935991524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 t="s">
        <v>3</v>
      </c>
      <c r="B13" s="6">
        <v>99.034861524026198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4</v>
      </c>
      <c r="B14" s="6">
        <v>98.92424357894339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5</v>
      </c>
      <c r="B15" s="6">
        <v>98.715422777650403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6</v>
      </c>
      <c r="B16" s="6">
        <v>98.554212652494058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7</v>
      </c>
      <c r="B17" s="6">
        <v>98.542986361456443</v>
      </c>
    </row>
    <row r="18" spans="1:2" x14ac:dyDescent="0.35">
      <c r="A18" s="1" t="s">
        <v>8</v>
      </c>
      <c r="B18" s="6">
        <v>97.737056667259353</v>
      </c>
    </row>
    <row r="19" spans="1:2" x14ac:dyDescent="0.35">
      <c r="A19" s="1" t="s">
        <v>16</v>
      </c>
      <c r="B19" s="6">
        <v>58.334764784741921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7"/>
  <sheetViews>
    <sheetView topLeftCell="B1" zoomScale="85" zoomScaleNormal="85" workbookViewId="0">
      <selection activeCell="B33" sqref="B33"/>
    </sheetView>
  </sheetViews>
  <sheetFormatPr defaultRowHeight="14.5" x14ac:dyDescent="0.35"/>
  <cols>
    <col min="1" max="1" width="32.08984375" customWidth="1"/>
    <col min="2" max="2" width="14.08984375" customWidth="1"/>
    <col min="3" max="8" width="14" bestFit="1" customWidth="1"/>
    <col min="9" max="16" width="14" customWidth="1"/>
    <col min="17" max="17" width="15" bestFit="1" customWidth="1"/>
    <col min="18" max="18" width="13.90625" bestFit="1" customWidth="1"/>
    <col min="257" max="257" width="32.08984375" customWidth="1"/>
    <col min="258" max="258" width="14.08984375" customWidth="1"/>
    <col min="259" max="264" width="14" bestFit="1" customWidth="1"/>
    <col min="265" max="272" width="14" customWidth="1"/>
    <col min="273" max="273" width="15" bestFit="1" customWidth="1"/>
    <col min="274" max="274" width="13.90625" bestFit="1" customWidth="1"/>
    <col min="513" max="513" width="32.08984375" customWidth="1"/>
    <col min="514" max="514" width="14.08984375" customWidth="1"/>
    <col min="515" max="520" width="14" bestFit="1" customWidth="1"/>
    <col min="521" max="528" width="14" customWidth="1"/>
    <col min="529" max="529" width="15" bestFit="1" customWidth="1"/>
    <col min="530" max="530" width="13.90625" bestFit="1" customWidth="1"/>
    <col min="769" max="769" width="32.08984375" customWidth="1"/>
    <col min="770" max="770" width="14.08984375" customWidth="1"/>
    <col min="771" max="776" width="14" bestFit="1" customWidth="1"/>
    <col min="777" max="784" width="14" customWidth="1"/>
    <col min="785" max="785" width="15" bestFit="1" customWidth="1"/>
    <col min="786" max="786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40" width="14" customWidth="1"/>
    <col min="1041" max="1041" width="15" bestFit="1" customWidth="1"/>
    <col min="1042" max="1042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6" width="14" customWidth="1"/>
    <col min="1297" max="1297" width="15" bestFit="1" customWidth="1"/>
    <col min="1298" max="1298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2" width="14" customWidth="1"/>
    <col min="1553" max="1553" width="15" bestFit="1" customWidth="1"/>
    <col min="1554" max="1554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8" width="14" customWidth="1"/>
    <col min="1809" max="1809" width="15" bestFit="1" customWidth="1"/>
    <col min="1810" max="1810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4" width="14" customWidth="1"/>
    <col min="2065" max="2065" width="15" bestFit="1" customWidth="1"/>
    <col min="2066" max="2066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20" width="14" customWidth="1"/>
    <col min="2321" max="2321" width="15" bestFit="1" customWidth="1"/>
    <col min="2322" max="2322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6" width="14" customWidth="1"/>
    <col min="2577" max="2577" width="15" bestFit="1" customWidth="1"/>
    <col min="2578" max="2578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2" width="14" customWidth="1"/>
    <col min="2833" max="2833" width="15" bestFit="1" customWidth="1"/>
    <col min="2834" max="2834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8" width="14" customWidth="1"/>
    <col min="3089" max="3089" width="15" bestFit="1" customWidth="1"/>
    <col min="3090" max="3090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4" width="14" customWidth="1"/>
    <col min="3345" max="3345" width="15" bestFit="1" customWidth="1"/>
    <col min="3346" max="3346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600" width="14" customWidth="1"/>
    <col min="3601" max="3601" width="15" bestFit="1" customWidth="1"/>
    <col min="3602" max="3602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6" width="14" customWidth="1"/>
    <col min="3857" max="3857" width="15" bestFit="1" customWidth="1"/>
    <col min="3858" max="3858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2" width="14" customWidth="1"/>
    <col min="4113" max="4113" width="15" bestFit="1" customWidth="1"/>
    <col min="4114" max="4114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8" width="14" customWidth="1"/>
    <col min="4369" max="4369" width="15" bestFit="1" customWidth="1"/>
    <col min="4370" max="4370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4" width="14" customWidth="1"/>
    <col min="4625" max="4625" width="15" bestFit="1" customWidth="1"/>
    <col min="4626" max="4626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80" width="14" customWidth="1"/>
    <col min="4881" max="4881" width="15" bestFit="1" customWidth="1"/>
    <col min="4882" max="4882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6" width="14" customWidth="1"/>
    <col min="5137" max="5137" width="15" bestFit="1" customWidth="1"/>
    <col min="5138" max="5138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2" width="14" customWidth="1"/>
    <col min="5393" max="5393" width="15" bestFit="1" customWidth="1"/>
    <col min="5394" max="5394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8" width="14" customWidth="1"/>
    <col min="5649" max="5649" width="15" bestFit="1" customWidth="1"/>
    <col min="5650" max="5650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4" width="14" customWidth="1"/>
    <col min="5905" max="5905" width="15" bestFit="1" customWidth="1"/>
    <col min="5906" max="5906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60" width="14" customWidth="1"/>
    <col min="6161" max="6161" width="15" bestFit="1" customWidth="1"/>
    <col min="6162" max="6162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6" width="14" customWidth="1"/>
    <col min="6417" max="6417" width="15" bestFit="1" customWidth="1"/>
    <col min="6418" max="6418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2" width="14" customWidth="1"/>
    <col min="6673" max="6673" width="15" bestFit="1" customWidth="1"/>
    <col min="6674" max="6674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8" width="14" customWidth="1"/>
    <col min="6929" max="6929" width="15" bestFit="1" customWidth="1"/>
    <col min="6930" max="6930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4" width="14" customWidth="1"/>
    <col min="7185" max="7185" width="15" bestFit="1" customWidth="1"/>
    <col min="7186" max="7186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40" width="14" customWidth="1"/>
    <col min="7441" max="7441" width="15" bestFit="1" customWidth="1"/>
    <col min="7442" max="7442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6" width="14" customWidth="1"/>
    <col min="7697" max="7697" width="15" bestFit="1" customWidth="1"/>
    <col min="7698" max="7698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2" width="14" customWidth="1"/>
    <col min="7953" max="7953" width="15" bestFit="1" customWidth="1"/>
    <col min="7954" max="7954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8" width="14" customWidth="1"/>
    <col min="8209" max="8209" width="15" bestFit="1" customWidth="1"/>
    <col min="8210" max="8210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4" width="14" customWidth="1"/>
    <col min="8465" max="8465" width="15" bestFit="1" customWidth="1"/>
    <col min="8466" max="8466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20" width="14" customWidth="1"/>
    <col min="8721" max="8721" width="15" bestFit="1" customWidth="1"/>
    <col min="8722" max="8722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6" width="14" customWidth="1"/>
    <col min="8977" max="8977" width="15" bestFit="1" customWidth="1"/>
    <col min="8978" max="8978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2" width="14" customWidth="1"/>
    <col min="9233" max="9233" width="15" bestFit="1" customWidth="1"/>
    <col min="9234" max="9234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8" width="14" customWidth="1"/>
    <col min="9489" max="9489" width="15" bestFit="1" customWidth="1"/>
    <col min="9490" max="9490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4" width="14" customWidth="1"/>
    <col min="9745" max="9745" width="15" bestFit="1" customWidth="1"/>
    <col min="9746" max="9746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10000" width="14" customWidth="1"/>
    <col min="10001" max="10001" width="15" bestFit="1" customWidth="1"/>
    <col min="10002" max="10002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6" width="14" customWidth="1"/>
    <col min="10257" max="10257" width="15" bestFit="1" customWidth="1"/>
    <col min="10258" max="10258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2" width="14" customWidth="1"/>
    <col min="10513" max="10513" width="15" bestFit="1" customWidth="1"/>
    <col min="10514" max="10514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8" width="14" customWidth="1"/>
    <col min="10769" max="10769" width="15" bestFit="1" customWidth="1"/>
    <col min="10770" max="10770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4" width="14" customWidth="1"/>
    <col min="11025" max="11025" width="15" bestFit="1" customWidth="1"/>
    <col min="11026" max="11026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80" width="14" customWidth="1"/>
    <col min="11281" max="11281" width="15" bestFit="1" customWidth="1"/>
    <col min="11282" max="11282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6" width="14" customWidth="1"/>
    <col min="11537" max="11537" width="15" bestFit="1" customWidth="1"/>
    <col min="11538" max="11538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2" width="14" customWidth="1"/>
    <col min="11793" max="11793" width="15" bestFit="1" customWidth="1"/>
    <col min="11794" max="11794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8" width="14" customWidth="1"/>
    <col min="12049" max="12049" width="15" bestFit="1" customWidth="1"/>
    <col min="12050" max="12050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4" width="14" customWidth="1"/>
    <col min="12305" max="12305" width="15" bestFit="1" customWidth="1"/>
    <col min="12306" max="12306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60" width="14" customWidth="1"/>
    <col min="12561" max="12561" width="15" bestFit="1" customWidth="1"/>
    <col min="12562" max="12562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6" width="14" customWidth="1"/>
    <col min="12817" max="12817" width="15" bestFit="1" customWidth="1"/>
    <col min="12818" max="12818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2" width="14" customWidth="1"/>
    <col min="13073" max="13073" width="15" bestFit="1" customWidth="1"/>
    <col min="13074" max="13074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8" width="14" customWidth="1"/>
    <col min="13329" max="13329" width="15" bestFit="1" customWidth="1"/>
    <col min="13330" max="13330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4" width="14" customWidth="1"/>
    <col min="13585" max="13585" width="15" bestFit="1" customWidth="1"/>
    <col min="13586" max="13586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40" width="14" customWidth="1"/>
    <col min="13841" max="13841" width="15" bestFit="1" customWidth="1"/>
    <col min="13842" max="13842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6" width="14" customWidth="1"/>
    <col min="14097" max="14097" width="15" bestFit="1" customWidth="1"/>
    <col min="14098" max="14098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2" width="14" customWidth="1"/>
    <col min="14353" max="14353" width="15" bestFit="1" customWidth="1"/>
    <col min="14354" max="14354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8" width="14" customWidth="1"/>
    <col min="14609" max="14609" width="15" bestFit="1" customWidth="1"/>
    <col min="14610" max="14610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4" width="14" customWidth="1"/>
    <col min="14865" max="14865" width="15" bestFit="1" customWidth="1"/>
    <col min="14866" max="14866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20" width="14" customWidth="1"/>
    <col min="15121" max="15121" width="15" bestFit="1" customWidth="1"/>
    <col min="15122" max="15122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6" width="14" customWidth="1"/>
    <col min="15377" max="15377" width="15" bestFit="1" customWidth="1"/>
    <col min="15378" max="15378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2" width="14" customWidth="1"/>
    <col min="15633" max="15633" width="15" bestFit="1" customWidth="1"/>
    <col min="15634" max="15634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8" width="14" customWidth="1"/>
    <col min="15889" max="15889" width="15" bestFit="1" customWidth="1"/>
    <col min="15890" max="15890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4" width="14" customWidth="1"/>
    <col min="16145" max="16145" width="15" bestFit="1" customWidth="1"/>
    <col min="16146" max="16146" width="13.90625" bestFit="1" customWidth="1"/>
  </cols>
  <sheetData>
    <row r="1" spans="1:18" x14ac:dyDescent="0.35">
      <c r="A1" s="22" t="s">
        <v>0</v>
      </c>
      <c r="B1" s="22"/>
      <c r="C1" s="22"/>
      <c r="D1" s="22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73026072.129999995</v>
      </c>
      <c r="P4" s="37">
        <v>78122081.840000004</v>
      </c>
      <c r="Q4" s="44">
        <f>SUM(B4:P4)</f>
        <v>894866457.6400001</v>
      </c>
    </row>
    <row r="5" spans="1:18" x14ac:dyDescent="0.35">
      <c r="A5" t="s">
        <v>112</v>
      </c>
      <c r="B5" s="39">
        <v>296963.52</v>
      </c>
      <c r="C5" s="39">
        <v>319390.37</v>
      </c>
      <c r="D5" s="39">
        <v>315110.46000000002</v>
      </c>
      <c r="E5" s="39">
        <v>305528.93</v>
      </c>
      <c r="F5" s="39">
        <v>274770.45</v>
      </c>
      <c r="G5" s="39">
        <v>241480.54</v>
      </c>
      <c r="H5" s="39">
        <v>481593.23</v>
      </c>
      <c r="I5" s="39">
        <v>203039.28</v>
      </c>
      <c r="J5" s="39">
        <v>205760.78</v>
      </c>
      <c r="K5" s="39">
        <v>197116.52</v>
      </c>
      <c r="L5" s="39">
        <v>145935.25</v>
      </c>
      <c r="M5" s="39">
        <v>83785.14</v>
      </c>
      <c r="N5" s="39">
        <v>47038.74</v>
      </c>
      <c r="O5" s="39">
        <v>11881.67</v>
      </c>
      <c r="P5" s="39">
        <v>0</v>
      </c>
      <c r="Q5" s="45">
        <f>SUM(B5:P5)</f>
        <v>3129394.88</v>
      </c>
    </row>
    <row r="6" spans="1:18" x14ac:dyDescent="0.35">
      <c r="A6" t="s">
        <v>113</v>
      </c>
      <c r="B6" s="39">
        <v>7976.29</v>
      </c>
      <c r="C6" s="39">
        <v>13473.04</v>
      </c>
      <c r="D6" s="39">
        <v>11268.94</v>
      </c>
      <c r="E6" s="39">
        <v>13069.42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10461.39</v>
      </c>
      <c r="M6" s="39">
        <v>420.03</v>
      </c>
      <c r="N6" s="39">
        <v>478.99</v>
      </c>
      <c r="O6" s="39">
        <v>7.38</v>
      </c>
      <c r="P6" s="39">
        <v>0</v>
      </c>
      <c r="Q6" s="45">
        <f>SUM(B6:P6)</f>
        <v>344938.47000000003</v>
      </c>
    </row>
    <row r="7" spans="1:18" x14ac:dyDescent="0.35">
      <c r="A7" t="s">
        <v>114</v>
      </c>
      <c r="B7" s="44">
        <f t="shared" ref="B7:O7" si="0">B4-B5+B6</f>
        <v>47698369.039999999</v>
      </c>
      <c r="C7" s="44">
        <f t="shared" si="0"/>
        <v>50419818.730000004</v>
      </c>
      <c r="D7" s="44">
        <f t="shared" si="0"/>
        <v>51683304.659999996</v>
      </c>
      <c r="E7" s="44">
        <f t="shared" si="0"/>
        <v>53656361.580000006</v>
      </c>
      <c r="F7" s="44">
        <f t="shared" si="0"/>
        <v>55500118.439999998</v>
      </c>
      <c r="G7" s="44">
        <f t="shared" si="0"/>
        <v>56358432.940000005</v>
      </c>
      <c r="H7" s="44">
        <f t="shared" si="0"/>
        <v>56529979.089999996</v>
      </c>
      <c r="I7" s="44">
        <f t="shared" si="0"/>
        <v>56638016.43</v>
      </c>
      <c r="J7" s="44">
        <f t="shared" si="0"/>
        <v>57227175.060000002</v>
      </c>
      <c r="K7" s="44">
        <f t="shared" si="0"/>
        <v>59484401.170000002</v>
      </c>
      <c r="L7" s="44">
        <f t="shared" si="0"/>
        <v>62126108.090000004</v>
      </c>
      <c r="M7" s="44">
        <f>M4-M5+M6</f>
        <v>64486220.859999999</v>
      </c>
      <c r="N7" s="44">
        <f>N4-N5+N6</f>
        <v>69137415.459999993</v>
      </c>
      <c r="O7" s="44">
        <f t="shared" si="0"/>
        <v>73014197.839999989</v>
      </c>
      <c r="P7" s="44">
        <f>P4-P5+P6</f>
        <v>78122081.840000004</v>
      </c>
      <c r="Q7" s="44">
        <f>Q4-Q5+Q6</f>
        <v>892082001.23000014</v>
      </c>
    </row>
    <row r="8" spans="1:18" x14ac:dyDescent="0.35">
      <c r="A8" t="s">
        <v>115</v>
      </c>
      <c r="B8">
        <v>42075</v>
      </c>
      <c r="C8">
        <v>70755</v>
      </c>
      <c r="D8">
        <v>87762</v>
      </c>
      <c r="E8">
        <v>149889</v>
      </c>
      <c r="F8">
        <v>200519</v>
      </c>
      <c r="G8">
        <v>202026</v>
      </c>
      <c r="H8">
        <v>238478</v>
      </c>
      <c r="I8">
        <v>339107</v>
      </c>
      <c r="J8">
        <v>401565</v>
      </c>
      <c r="K8">
        <v>651644</v>
      </c>
      <c r="L8">
        <v>937916</v>
      </c>
      <c r="M8">
        <v>1382845</v>
      </c>
      <c r="N8">
        <v>2150404</v>
      </c>
      <c r="O8">
        <v>3385269</v>
      </c>
      <c r="P8">
        <v>55373584</v>
      </c>
      <c r="Q8" s="44">
        <f>SUM(B8:P8)</f>
        <v>65613838</v>
      </c>
    </row>
    <row r="9" spans="1:18" x14ac:dyDescent="0.35">
      <c r="A9" s="42" t="s">
        <v>14</v>
      </c>
      <c r="B9" s="46">
        <f t="shared" ref="B9:O9" si="1">B7-B8</f>
        <v>47656294.039999999</v>
      </c>
      <c r="C9" s="46">
        <f t="shared" si="1"/>
        <v>50349063.730000004</v>
      </c>
      <c r="D9" s="46">
        <f t="shared" si="1"/>
        <v>51595542.659999996</v>
      </c>
      <c r="E9" s="46">
        <f t="shared" si="1"/>
        <v>53506472.580000006</v>
      </c>
      <c r="F9" s="46">
        <f t="shared" si="1"/>
        <v>55299599.439999998</v>
      </c>
      <c r="G9" s="46">
        <f t="shared" si="1"/>
        <v>56156406.940000005</v>
      </c>
      <c r="H9" s="46">
        <f t="shared" si="1"/>
        <v>56291501.089999996</v>
      </c>
      <c r="I9" s="46">
        <f t="shared" si="1"/>
        <v>56298909.43</v>
      </c>
      <c r="J9" s="46">
        <f t="shared" si="1"/>
        <v>56825610.060000002</v>
      </c>
      <c r="K9" s="46">
        <f t="shared" si="1"/>
        <v>58832757.170000002</v>
      </c>
      <c r="L9" s="46">
        <f t="shared" si="1"/>
        <v>61188192.090000004</v>
      </c>
      <c r="M9" s="46">
        <f>M7-M8</f>
        <v>63103375.859999999</v>
      </c>
      <c r="N9" s="46">
        <f>N7-N8</f>
        <v>66987011.459999993</v>
      </c>
      <c r="O9" s="46">
        <f t="shared" si="1"/>
        <v>69628928.839999989</v>
      </c>
      <c r="P9" s="46">
        <f>P7-P8</f>
        <v>22748497.840000004</v>
      </c>
      <c r="Q9" s="46">
        <f>Q7-Q8</f>
        <v>826468163.23000014</v>
      </c>
      <c r="R9" s="25"/>
    </row>
    <row r="10" spans="1:18" x14ac:dyDescent="0.35">
      <c r="A10" s="22" t="s">
        <v>15</v>
      </c>
      <c r="B10" s="26">
        <f>B9/B4*100</f>
        <v>99.310105294950418</v>
      </c>
      <c r="C10" s="26">
        <f t="shared" ref="C10:P10" si="2">C9/C4*100</f>
        <v>99.257433485924267</v>
      </c>
      <c r="D10" s="26">
        <f t="shared" si="2"/>
        <v>99.246730107776798</v>
      </c>
      <c r="E10" s="26">
        <f t="shared" si="2"/>
        <v>99.180058987272304</v>
      </c>
      <c r="F10" s="26">
        <f t="shared" si="2"/>
        <v>99.161852577735488</v>
      </c>
      <c r="G10" s="26">
        <f t="shared" si="2"/>
        <v>99.219896110690925</v>
      </c>
      <c r="H10" s="26">
        <f t="shared" si="2"/>
        <v>99.206316754168469</v>
      </c>
      <c r="I10" s="26">
        <f t="shared" si="2"/>
        <v>99.050726842428034</v>
      </c>
      <c r="J10" s="26">
        <f t="shared" si="2"/>
        <v>98.945674282548055</v>
      </c>
      <c r="K10" s="26">
        <f t="shared" si="2"/>
        <v>98.584110801482865</v>
      </c>
      <c r="L10" s="26">
        <f t="shared" si="2"/>
        <v>98.275999699361961</v>
      </c>
      <c r="M10" s="26">
        <f t="shared" si="2"/>
        <v>97.729255828461987</v>
      </c>
      <c r="N10" s="26">
        <f t="shared" si="2"/>
        <v>96.824461526919535</v>
      </c>
      <c r="O10" s="26">
        <f t="shared" si="2"/>
        <v>95.348040513595663</v>
      </c>
      <c r="P10" s="26">
        <f t="shared" si="2"/>
        <v>29.119164907293005</v>
      </c>
      <c r="Q10" s="26">
        <f>Q9/Q4*100</f>
        <v>92.356592000287463</v>
      </c>
    </row>
    <row r="11" spans="1:18" x14ac:dyDescent="0.35">
      <c r="Q11" s="44"/>
    </row>
    <row r="13" spans="1:18" x14ac:dyDescent="0.35">
      <c r="A13" t="s">
        <v>2</v>
      </c>
      <c r="B13" s="27">
        <f>B10</f>
        <v>99.310105294950418</v>
      </c>
    </row>
    <row r="14" spans="1:18" x14ac:dyDescent="0.35">
      <c r="A14" t="s">
        <v>3</v>
      </c>
      <c r="B14" s="27">
        <f>C10</f>
        <v>99.257433485924267</v>
      </c>
    </row>
    <row r="15" spans="1:18" x14ac:dyDescent="0.35">
      <c r="A15" t="s">
        <v>4</v>
      </c>
      <c r="B15" s="27">
        <f>D10</f>
        <v>99.246730107776798</v>
      </c>
    </row>
    <row r="16" spans="1:18" x14ac:dyDescent="0.35">
      <c r="A16" t="s">
        <v>5</v>
      </c>
      <c r="B16" s="27">
        <f>E10</f>
        <v>99.180058987272304</v>
      </c>
    </row>
    <row r="17" spans="1:2" x14ac:dyDescent="0.35">
      <c r="A17" t="s">
        <v>6</v>
      </c>
      <c r="B17" s="27">
        <f>F10</f>
        <v>99.161852577735488</v>
      </c>
    </row>
    <row r="18" spans="1:2" x14ac:dyDescent="0.35">
      <c r="A18" t="s">
        <v>7</v>
      </c>
      <c r="B18" s="27">
        <f>G10</f>
        <v>99.219896110690925</v>
      </c>
    </row>
    <row r="19" spans="1:2" x14ac:dyDescent="0.35">
      <c r="A19" t="s">
        <v>8</v>
      </c>
      <c r="B19" s="27">
        <f>H10</f>
        <v>99.206316754168469</v>
      </c>
    </row>
    <row r="20" spans="1:2" x14ac:dyDescent="0.35">
      <c r="A20" t="s">
        <v>16</v>
      </c>
      <c r="B20" s="27">
        <f>I10</f>
        <v>99.050726842428034</v>
      </c>
    </row>
    <row r="21" spans="1:2" x14ac:dyDescent="0.35">
      <c r="A21" t="s">
        <v>31</v>
      </c>
      <c r="B21" s="27">
        <f>J10</f>
        <v>98.945674282548055</v>
      </c>
    </row>
    <row r="22" spans="1:2" x14ac:dyDescent="0.35">
      <c r="A22" t="s">
        <v>48</v>
      </c>
      <c r="B22" s="27">
        <f>K10</f>
        <v>98.584110801482865</v>
      </c>
    </row>
    <row r="23" spans="1:2" x14ac:dyDescent="0.35">
      <c r="A23" t="s">
        <v>65</v>
      </c>
      <c r="B23" s="27">
        <f>L10</f>
        <v>98.275999699361961</v>
      </c>
    </row>
    <row r="24" spans="1:2" x14ac:dyDescent="0.35">
      <c r="A24" t="s">
        <v>78</v>
      </c>
      <c r="B24" s="27">
        <f>M10</f>
        <v>97.729255828461987</v>
      </c>
    </row>
    <row r="25" spans="1:2" x14ac:dyDescent="0.35">
      <c r="A25" t="s">
        <v>80</v>
      </c>
      <c r="B25" s="27">
        <f>N10</f>
        <v>96.824461526919535</v>
      </c>
    </row>
    <row r="26" spans="1:2" x14ac:dyDescent="0.35">
      <c r="A26" t="s">
        <v>91</v>
      </c>
      <c r="B26" s="27">
        <f>O10</f>
        <v>95.348040513595663</v>
      </c>
    </row>
    <row r="27" spans="1:2" x14ac:dyDescent="0.35">
      <c r="A27" t="s">
        <v>111</v>
      </c>
      <c r="B27" s="27">
        <f>P10</f>
        <v>29.119164907293005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7"/>
  <sheetViews>
    <sheetView zoomScale="70" zoomScaleNormal="70" workbookViewId="0">
      <selection activeCell="A17" sqref="A17"/>
    </sheetView>
  </sheetViews>
  <sheetFormatPr defaultRowHeight="14.5" x14ac:dyDescent="0.35"/>
  <cols>
    <col min="1" max="1" width="32.08984375" customWidth="1"/>
    <col min="2" max="2" width="14.08984375" customWidth="1"/>
    <col min="3" max="8" width="14" bestFit="1" customWidth="1"/>
    <col min="9" max="16" width="14" customWidth="1"/>
    <col min="17" max="17" width="15" bestFit="1" customWidth="1"/>
    <col min="18" max="18" width="13.90625" bestFit="1" customWidth="1"/>
    <col min="257" max="257" width="32.08984375" customWidth="1"/>
    <col min="258" max="258" width="14.08984375" customWidth="1"/>
    <col min="259" max="264" width="14" bestFit="1" customWidth="1"/>
    <col min="265" max="272" width="14" customWidth="1"/>
    <col min="273" max="273" width="15" bestFit="1" customWidth="1"/>
    <col min="274" max="274" width="13.90625" bestFit="1" customWidth="1"/>
    <col min="513" max="513" width="32.08984375" customWidth="1"/>
    <col min="514" max="514" width="14.08984375" customWidth="1"/>
    <col min="515" max="520" width="14" bestFit="1" customWidth="1"/>
    <col min="521" max="528" width="14" customWidth="1"/>
    <col min="529" max="529" width="15" bestFit="1" customWidth="1"/>
    <col min="530" max="530" width="13.90625" bestFit="1" customWidth="1"/>
    <col min="769" max="769" width="32.08984375" customWidth="1"/>
    <col min="770" max="770" width="14.08984375" customWidth="1"/>
    <col min="771" max="776" width="14" bestFit="1" customWidth="1"/>
    <col min="777" max="784" width="14" customWidth="1"/>
    <col min="785" max="785" width="15" bestFit="1" customWidth="1"/>
    <col min="786" max="786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40" width="14" customWidth="1"/>
    <col min="1041" max="1041" width="15" bestFit="1" customWidth="1"/>
    <col min="1042" max="1042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6" width="14" customWidth="1"/>
    <col min="1297" max="1297" width="15" bestFit="1" customWidth="1"/>
    <col min="1298" max="1298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2" width="14" customWidth="1"/>
    <col min="1553" max="1553" width="15" bestFit="1" customWidth="1"/>
    <col min="1554" max="1554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8" width="14" customWidth="1"/>
    <col min="1809" max="1809" width="15" bestFit="1" customWidth="1"/>
    <col min="1810" max="1810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4" width="14" customWidth="1"/>
    <col min="2065" max="2065" width="15" bestFit="1" customWidth="1"/>
    <col min="2066" max="2066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20" width="14" customWidth="1"/>
    <col min="2321" max="2321" width="15" bestFit="1" customWidth="1"/>
    <col min="2322" max="2322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6" width="14" customWidth="1"/>
    <col min="2577" max="2577" width="15" bestFit="1" customWidth="1"/>
    <col min="2578" max="2578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2" width="14" customWidth="1"/>
    <col min="2833" max="2833" width="15" bestFit="1" customWidth="1"/>
    <col min="2834" max="2834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8" width="14" customWidth="1"/>
    <col min="3089" max="3089" width="15" bestFit="1" customWidth="1"/>
    <col min="3090" max="3090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4" width="14" customWidth="1"/>
    <col min="3345" max="3345" width="15" bestFit="1" customWidth="1"/>
    <col min="3346" max="3346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600" width="14" customWidth="1"/>
    <col min="3601" max="3601" width="15" bestFit="1" customWidth="1"/>
    <col min="3602" max="3602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6" width="14" customWidth="1"/>
    <col min="3857" max="3857" width="15" bestFit="1" customWidth="1"/>
    <col min="3858" max="3858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2" width="14" customWidth="1"/>
    <col min="4113" max="4113" width="15" bestFit="1" customWidth="1"/>
    <col min="4114" max="4114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8" width="14" customWidth="1"/>
    <col min="4369" max="4369" width="15" bestFit="1" customWidth="1"/>
    <col min="4370" max="4370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4" width="14" customWidth="1"/>
    <col min="4625" max="4625" width="15" bestFit="1" customWidth="1"/>
    <col min="4626" max="4626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80" width="14" customWidth="1"/>
    <col min="4881" max="4881" width="15" bestFit="1" customWidth="1"/>
    <col min="4882" max="4882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6" width="14" customWidth="1"/>
    <col min="5137" max="5137" width="15" bestFit="1" customWidth="1"/>
    <col min="5138" max="5138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2" width="14" customWidth="1"/>
    <col min="5393" max="5393" width="15" bestFit="1" customWidth="1"/>
    <col min="5394" max="5394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8" width="14" customWidth="1"/>
    <col min="5649" max="5649" width="15" bestFit="1" customWidth="1"/>
    <col min="5650" max="5650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4" width="14" customWidth="1"/>
    <col min="5905" max="5905" width="15" bestFit="1" customWidth="1"/>
    <col min="5906" max="5906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60" width="14" customWidth="1"/>
    <col min="6161" max="6161" width="15" bestFit="1" customWidth="1"/>
    <col min="6162" max="6162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6" width="14" customWidth="1"/>
    <col min="6417" max="6417" width="15" bestFit="1" customWidth="1"/>
    <col min="6418" max="6418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2" width="14" customWidth="1"/>
    <col min="6673" max="6673" width="15" bestFit="1" customWidth="1"/>
    <col min="6674" max="6674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8" width="14" customWidth="1"/>
    <col min="6929" max="6929" width="15" bestFit="1" customWidth="1"/>
    <col min="6930" max="6930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4" width="14" customWidth="1"/>
    <col min="7185" max="7185" width="15" bestFit="1" customWidth="1"/>
    <col min="7186" max="7186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40" width="14" customWidth="1"/>
    <col min="7441" max="7441" width="15" bestFit="1" customWidth="1"/>
    <col min="7442" max="7442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6" width="14" customWidth="1"/>
    <col min="7697" max="7697" width="15" bestFit="1" customWidth="1"/>
    <col min="7698" max="7698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2" width="14" customWidth="1"/>
    <col min="7953" max="7953" width="15" bestFit="1" customWidth="1"/>
    <col min="7954" max="7954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8" width="14" customWidth="1"/>
    <col min="8209" max="8209" width="15" bestFit="1" customWidth="1"/>
    <col min="8210" max="8210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4" width="14" customWidth="1"/>
    <col min="8465" max="8465" width="15" bestFit="1" customWidth="1"/>
    <col min="8466" max="8466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20" width="14" customWidth="1"/>
    <col min="8721" max="8721" width="15" bestFit="1" customWidth="1"/>
    <col min="8722" max="8722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6" width="14" customWidth="1"/>
    <col min="8977" max="8977" width="15" bestFit="1" customWidth="1"/>
    <col min="8978" max="8978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2" width="14" customWidth="1"/>
    <col min="9233" max="9233" width="15" bestFit="1" customWidth="1"/>
    <col min="9234" max="9234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8" width="14" customWidth="1"/>
    <col min="9489" max="9489" width="15" bestFit="1" customWidth="1"/>
    <col min="9490" max="9490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4" width="14" customWidth="1"/>
    <col min="9745" max="9745" width="15" bestFit="1" customWidth="1"/>
    <col min="9746" max="9746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10000" width="14" customWidth="1"/>
    <col min="10001" max="10001" width="15" bestFit="1" customWidth="1"/>
    <col min="10002" max="10002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6" width="14" customWidth="1"/>
    <col min="10257" max="10257" width="15" bestFit="1" customWidth="1"/>
    <col min="10258" max="10258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2" width="14" customWidth="1"/>
    <col min="10513" max="10513" width="15" bestFit="1" customWidth="1"/>
    <col min="10514" max="10514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8" width="14" customWidth="1"/>
    <col min="10769" max="10769" width="15" bestFit="1" customWidth="1"/>
    <col min="10770" max="10770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4" width="14" customWidth="1"/>
    <col min="11025" max="11025" width="15" bestFit="1" customWidth="1"/>
    <col min="11026" max="11026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80" width="14" customWidth="1"/>
    <col min="11281" max="11281" width="15" bestFit="1" customWidth="1"/>
    <col min="11282" max="11282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6" width="14" customWidth="1"/>
    <col min="11537" max="11537" width="15" bestFit="1" customWidth="1"/>
    <col min="11538" max="11538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2" width="14" customWidth="1"/>
    <col min="11793" max="11793" width="15" bestFit="1" customWidth="1"/>
    <col min="11794" max="11794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8" width="14" customWidth="1"/>
    <col min="12049" max="12049" width="15" bestFit="1" customWidth="1"/>
    <col min="12050" max="12050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4" width="14" customWidth="1"/>
    <col min="12305" max="12305" width="15" bestFit="1" customWidth="1"/>
    <col min="12306" max="12306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60" width="14" customWidth="1"/>
    <col min="12561" max="12561" width="15" bestFit="1" customWidth="1"/>
    <col min="12562" max="12562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6" width="14" customWidth="1"/>
    <col min="12817" max="12817" width="15" bestFit="1" customWidth="1"/>
    <col min="12818" max="12818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2" width="14" customWidth="1"/>
    <col min="13073" max="13073" width="15" bestFit="1" customWidth="1"/>
    <col min="13074" max="13074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8" width="14" customWidth="1"/>
    <col min="13329" max="13329" width="15" bestFit="1" customWidth="1"/>
    <col min="13330" max="13330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4" width="14" customWidth="1"/>
    <col min="13585" max="13585" width="15" bestFit="1" customWidth="1"/>
    <col min="13586" max="13586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40" width="14" customWidth="1"/>
    <col min="13841" max="13841" width="15" bestFit="1" customWidth="1"/>
    <col min="13842" max="13842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6" width="14" customWidth="1"/>
    <col min="14097" max="14097" width="15" bestFit="1" customWidth="1"/>
    <col min="14098" max="14098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2" width="14" customWidth="1"/>
    <col min="14353" max="14353" width="15" bestFit="1" customWidth="1"/>
    <col min="14354" max="14354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8" width="14" customWidth="1"/>
    <col min="14609" max="14609" width="15" bestFit="1" customWidth="1"/>
    <col min="14610" max="14610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4" width="14" customWidth="1"/>
    <col min="14865" max="14865" width="15" bestFit="1" customWidth="1"/>
    <col min="14866" max="14866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20" width="14" customWidth="1"/>
    <col min="15121" max="15121" width="15" bestFit="1" customWidth="1"/>
    <col min="15122" max="15122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6" width="14" customWidth="1"/>
    <col min="15377" max="15377" width="15" bestFit="1" customWidth="1"/>
    <col min="15378" max="15378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2" width="14" customWidth="1"/>
    <col min="15633" max="15633" width="15" bestFit="1" customWidth="1"/>
    <col min="15634" max="15634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8" width="14" customWidth="1"/>
    <col min="15889" max="15889" width="15" bestFit="1" customWidth="1"/>
    <col min="15890" max="15890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4" width="14" customWidth="1"/>
    <col min="16145" max="16145" width="15" bestFit="1" customWidth="1"/>
    <col min="16146" max="16146" width="13.90625" bestFit="1" customWidth="1"/>
  </cols>
  <sheetData>
    <row r="1" spans="1:18" x14ac:dyDescent="0.35">
      <c r="A1" s="22" t="s">
        <v>0</v>
      </c>
      <c r="B1" s="22"/>
      <c r="C1" s="22"/>
      <c r="D1" s="22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73026072.129999995</v>
      </c>
      <c r="P4" s="37">
        <v>78274835.459999993</v>
      </c>
      <c r="Q4" s="44">
        <f>SUM(B4:P4)</f>
        <v>895019211.26000011</v>
      </c>
    </row>
    <row r="5" spans="1:18" x14ac:dyDescent="0.35">
      <c r="A5" t="s">
        <v>116</v>
      </c>
      <c r="B5" s="39">
        <v>296963.52</v>
      </c>
      <c r="C5" s="39">
        <v>319390.37</v>
      </c>
      <c r="D5" s="39">
        <v>315110.46000000002</v>
      </c>
      <c r="E5" s="39">
        <v>305528.93</v>
      </c>
      <c r="F5" s="39">
        <v>274770.45</v>
      </c>
      <c r="G5" s="39">
        <v>241480.54</v>
      </c>
      <c r="H5" s="39">
        <v>481593.23</v>
      </c>
      <c r="I5" s="39">
        <v>203039.28</v>
      </c>
      <c r="J5" s="39">
        <v>205760.78</v>
      </c>
      <c r="K5" s="39">
        <v>197116.52</v>
      </c>
      <c r="L5" s="39">
        <v>145954.74</v>
      </c>
      <c r="M5" s="39">
        <v>83785.14</v>
      </c>
      <c r="N5" s="39">
        <v>47038.74</v>
      </c>
      <c r="O5" s="39">
        <v>12195.89</v>
      </c>
      <c r="P5" s="39">
        <v>76.84</v>
      </c>
      <c r="Q5" s="45">
        <f>SUM(B5:P5)</f>
        <v>3129805.4299999997</v>
      </c>
    </row>
    <row r="6" spans="1:18" x14ac:dyDescent="0.35">
      <c r="A6" t="s">
        <v>117</v>
      </c>
      <c r="B6" s="39">
        <v>7976.29</v>
      </c>
      <c r="C6" s="39">
        <v>13473.04</v>
      </c>
      <c r="D6" s="39">
        <v>11268.94</v>
      </c>
      <c r="E6" s="39">
        <v>13069.42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10643.88</v>
      </c>
      <c r="M6" s="39">
        <v>420.03</v>
      </c>
      <c r="N6" s="39">
        <v>478.99</v>
      </c>
      <c r="O6" s="39">
        <v>22</v>
      </c>
      <c r="P6" s="39">
        <v>7.32</v>
      </c>
      <c r="Q6" s="45">
        <f>SUM(B6:P6)</f>
        <v>345142.9</v>
      </c>
    </row>
    <row r="7" spans="1:18" x14ac:dyDescent="0.35">
      <c r="A7" t="s">
        <v>118</v>
      </c>
      <c r="B7" s="44">
        <f t="shared" ref="B7:O7" si="0">B4-B5+B6</f>
        <v>47698369.039999999</v>
      </c>
      <c r="C7" s="44">
        <f t="shared" si="0"/>
        <v>50419818.730000004</v>
      </c>
      <c r="D7" s="44">
        <f t="shared" si="0"/>
        <v>51683304.659999996</v>
      </c>
      <c r="E7" s="44">
        <f t="shared" si="0"/>
        <v>53656361.580000006</v>
      </c>
      <c r="F7" s="44">
        <f t="shared" si="0"/>
        <v>55500118.439999998</v>
      </c>
      <c r="G7" s="44">
        <f t="shared" si="0"/>
        <v>56358432.940000005</v>
      </c>
      <c r="H7" s="44">
        <f t="shared" si="0"/>
        <v>56529979.089999996</v>
      </c>
      <c r="I7" s="44">
        <f t="shared" si="0"/>
        <v>56638016.43</v>
      </c>
      <c r="J7" s="44">
        <f t="shared" si="0"/>
        <v>57227175.060000002</v>
      </c>
      <c r="K7" s="44">
        <f t="shared" si="0"/>
        <v>59484401.170000002</v>
      </c>
      <c r="L7" s="44">
        <f t="shared" si="0"/>
        <v>62126271.090000004</v>
      </c>
      <c r="M7" s="44">
        <f>M4-M5+M6</f>
        <v>64486220.859999999</v>
      </c>
      <c r="N7" s="44">
        <f>N4-N5+N6</f>
        <v>69137415.459999993</v>
      </c>
      <c r="O7" s="44">
        <f t="shared" si="0"/>
        <v>73013898.239999995</v>
      </c>
      <c r="P7" s="44">
        <f>P4-P5+P6</f>
        <v>78274765.939999983</v>
      </c>
      <c r="Q7" s="44">
        <f>Q4-Q5+Q6</f>
        <v>892234548.73000014</v>
      </c>
    </row>
    <row r="8" spans="1:18" x14ac:dyDescent="0.35">
      <c r="A8" t="s">
        <v>119</v>
      </c>
      <c r="B8">
        <v>41102</v>
      </c>
      <c r="C8">
        <v>69235</v>
      </c>
      <c r="D8">
        <v>86568</v>
      </c>
      <c r="E8">
        <v>146953</v>
      </c>
      <c r="F8">
        <v>197801</v>
      </c>
      <c r="G8">
        <v>197406</v>
      </c>
      <c r="H8">
        <v>235115</v>
      </c>
      <c r="I8">
        <v>332848</v>
      </c>
      <c r="J8">
        <v>392036</v>
      </c>
      <c r="K8">
        <v>635926</v>
      </c>
      <c r="L8">
        <v>915143</v>
      </c>
      <c r="M8">
        <v>1327929</v>
      </c>
      <c r="N8">
        <v>2053505</v>
      </c>
      <c r="O8">
        <v>3008998</v>
      </c>
      <c r="P8">
        <v>34728500</v>
      </c>
      <c r="Q8" s="44">
        <f>SUM(B8:P8)</f>
        <v>44369065</v>
      </c>
    </row>
    <row r="9" spans="1:18" x14ac:dyDescent="0.35">
      <c r="A9" s="42" t="s">
        <v>14</v>
      </c>
      <c r="B9" s="46">
        <f t="shared" ref="B9:O9" si="1">B7-B8</f>
        <v>47657267.039999999</v>
      </c>
      <c r="C9" s="46">
        <f t="shared" si="1"/>
        <v>50350583.730000004</v>
      </c>
      <c r="D9" s="46">
        <f t="shared" si="1"/>
        <v>51596736.659999996</v>
      </c>
      <c r="E9" s="46">
        <f t="shared" si="1"/>
        <v>53509408.580000006</v>
      </c>
      <c r="F9" s="46">
        <f t="shared" si="1"/>
        <v>55302317.439999998</v>
      </c>
      <c r="G9" s="46">
        <f t="shared" si="1"/>
        <v>56161026.940000005</v>
      </c>
      <c r="H9" s="46">
        <f t="shared" si="1"/>
        <v>56294864.089999996</v>
      </c>
      <c r="I9" s="46">
        <f t="shared" si="1"/>
        <v>56305168.43</v>
      </c>
      <c r="J9" s="46">
        <f t="shared" si="1"/>
        <v>56835139.060000002</v>
      </c>
      <c r="K9" s="46">
        <f t="shared" si="1"/>
        <v>58848475.170000002</v>
      </c>
      <c r="L9" s="46">
        <f t="shared" si="1"/>
        <v>61211128.090000004</v>
      </c>
      <c r="M9" s="46">
        <f>M7-M8</f>
        <v>63158291.859999999</v>
      </c>
      <c r="N9" s="46">
        <f>N7-N8</f>
        <v>67083910.459999993</v>
      </c>
      <c r="O9" s="46">
        <f t="shared" si="1"/>
        <v>70004900.239999995</v>
      </c>
      <c r="P9" s="46">
        <f>P7-P8</f>
        <v>43546265.939999983</v>
      </c>
      <c r="Q9" s="46">
        <f>Q7-Q8</f>
        <v>847865483.73000014</v>
      </c>
      <c r="R9" s="25"/>
    </row>
    <row r="10" spans="1:18" x14ac:dyDescent="0.35">
      <c r="A10" s="22" t="s">
        <v>15</v>
      </c>
      <c r="B10" s="26">
        <f>B9/B4*100</f>
        <v>99.312132912380576</v>
      </c>
      <c r="C10" s="26">
        <f t="shared" ref="C10:P10" si="2">C9/C4*100</f>
        <v>99.260429992467223</v>
      </c>
      <c r="D10" s="26">
        <f t="shared" si="2"/>
        <v>99.249026829346903</v>
      </c>
      <c r="E10" s="26">
        <f t="shared" si="2"/>
        <v>99.18550118219089</v>
      </c>
      <c r="F10" s="26">
        <f t="shared" si="2"/>
        <v>99.166726427058734</v>
      </c>
      <c r="G10" s="26">
        <f t="shared" si="2"/>
        <v>99.228058953454735</v>
      </c>
      <c r="H10" s="26">
        <f t="shared" si="2"/>
        <v>99.212243596352181</v>
      </c>
      <c r="I10" s="26">
        <f t="shared" si="2"/>
        <v>99.061738751994014</v>
      </c>
      <c r="J10" s="26">
        <f t="shared" si="2"/>
        <v>98.962266331964571</v>
      </c>
      <c r="K10" s="26">
        <f t="shared" si="2"/>
        <v>98.610448935680793</v>
      </c>
      <c r="L10" s="26">
        <f t="shared" si="2"/>
        <v>98.312837825348581</v>
      </c>
      <c r="M10" s="26">
        <f t="shared" si="2"/>
        <v>97.814305158072855</v>
      </c>
      <c r="N10" s="26">
        <f t="shared" si="2"/>
        <v>96.964521417531301</v>
      </c>
      <c r="O10" s="26">
        <f t="shared" si="2"/>
        <v>95.86288595034695</v>
      </c>
      <c r="P10" s="26">
        <f t="shared" si="2"/>
        <v>55.632523127120457</v>
      </c>
      <c r="Q10" s="26">
        <f>Q9/Q4*100</f>
        <v>94.731540179610519</v>
      </c>
    </row>
    <row r="11" spans="1:18" x14ac:dyDescent="0.35">
      <c r="Q11" s="44"/>
    </row>
    <row r="13" spans="1:18" x14ac:dyDescent="0.35">
      <c r="A13" t="s">
        <v>2</v>
      </c>
      <c r="B13" s="27">
        <f>B10</f>
        <v>99.312132912380576</v>
      </c>
    </row>
    <row r="14" spans="1:18" x14ac:dyDescent="0.35">
      <c r="A14" t="s">
        <v>3</v>
      </c>
      <c r="B14" s="27">
        <f>C10</f>
        <v>99.260429992467223</v>
      </c>
    </row>
    <row r="15" spans="1:18" x14ac:dyDescent="0.35">
      <c r="A15" t="s">
        <v>4</v>
      </c>
      <c r="B15" s="27">
        <f>D10</f>
        <v>99.249026829346903</v>
      </c>
    </row>
    <row r="16" spans="1:18" x14ac:dyDescent="0.35">
      <c r="A16" t="s">
        <v>5</v>
      </c>
      <c r="B16" s="27">
        <f>E10</f>
        <v>99.18550118219089</v>
      </c>
    </row>
    <row r="17" spans="1:2" x14ac:dyDescent="0.35">
      <c r="A17" t="s">
        <v>6</v>
      </c>
      <c r="B17" s="27">
        <f>F10</f>
        <v>99.166726427058734</v>
      </c>
    </row>
    <row r="18" spans="1:2" x14ac:dyDescent="0.35">
      <c r="A18" t="s">
        <v>7</v>
      </c>
      <c r="B18" s="27">
        <f>G10</f>
        <v>99.228058953454735</v>
      </c>
    </row>
    <row r="19" spans="1:2" x14ac:dyDescent="0.35">
      <c r="A19" t="s">
        <v>8</v>
      </c>
      <c r="B19" s="27">
        <f>H10</f>
        <v>99.212243596352181</v>
      </c>
    </row>
    <row r="20" spans="1:2" x14ac:dyDescent="0.35">
      <c r="A20" t="s">
        <v>16</v>
      </c>
      <c r="B20" s="27">
        <f>I10</f>
        <v>99.061738751994014</v>
      </c>
    </row>
    <row r="21" spans="1:2" x14ac:dyDescent="0.35">
      <c r="A21" t="s">
        <v>31</v>
      </c>
      <c r="B21" s="27">
        <f>J10</f>
        <v>98.962266331964571</v>
      </c>
    </row>
    <row r="22" spans="1:2" x14ac:dyDescent="0.35">
      <c r="A22" t="s">
        <v>48</v>
      </c>
      <c r="B22" s="27">
        <f>K10</f>
        <v>98.610448935680793</v>
      </c>
    </row>
    <row r="23" spans="1:2" x14ac:dyDescent="0.35">
      <c r="A23" t="s">
        <v>65</v>
      </c>
      <c r="B23" s="27">
        <f>L10</f>
        <v>98.312837825348581</v>
      </c>
    </row>
    <row r="24" spans="1:2" x14ac:dyDescent="0.35">
      <c r="A24" t="s">
        <v>78</v>
      </c>
      <c r="B24" s="27">
        <f>M10</f>
        <v>97.814305158072855</v>
      </c>
    </row>
    <row r="25" spans="1:2" x14ac:dyDescent="0.35">
      <c r="A25" t="s">
        <v>80</v>
      </c>
      <c r="B25" s="27">
        <f>N10</f>
        <v>96.964521417531301</v>
      </c>
    </row>
    <row r="26" spans="1:2" x14ac:dyDescent="0.35">
      <c r="A26" t="s">
        <v>91</v>
      </c>
      <c r="B26" s="27">
        <f>O10</f>
        <v>95.86288595034695</v>
      </c>
    </row>
    <row r="27" spans="1:2" x14ac:dyDescent="0.35">
      <c r="A27" t="s">
        <v>111</v>
      </c>
      <c r="B27" s="27">
        <f>P10</f>
        <v>55.632523127120457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40"/>
  <sheetViews>
    <sheetView zoomScale="55" zoomScaleNormal="55" workbookViewId="0">
      <selection activeCell="K42" sqref="K42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8.54296875" bestFit="1" customWidth="1"/>
    <col min="18" max="18" width="13.90625" bestFit="1" customWidth="1"/>
    <col min="257" max="257" width="32.08984375" customWidth="1"/>
    <col min="258" max="258" width="14.08984375" customWidth="1"/>
    <col min="259" max="264" width="14" bestFit="1" customWidth="1"/>
    <col min="265" max="272" width="14" customWidth="1"/>
    <col min="273" max="273" width="15" bestFit="1" customWidth="1"/>
    <col min="274" max="274" width="13.90625" bestFit="1" customWidth="1"/>
    <col min="513" max="513" width="32.08984375" customWidth="1"/>
    <col min="514" max="514" width="14.08984375" customWidth="1"/>
    <col min="515" max="520" width="14" bestFit="1" customWidth="1"/>
    <col min="521" max="528" width="14" customWidth="1"/>
    <col min="529" max="529" width="15" bestFit="1" customWidth="1"/>
    <col min="530" max="530" width="13.90625" bestFit="1" customWidth="1"/>
    <col min="769" max="769" width="32.08984375" customWidth="1"/>
    <col min="770" max="770" width="14.08984375" customWidth="1"/>
    <col min="771" max="776" width="14" bestFit="1" customWidth="1"/>
    <col min="777" max="784" width="14" customWidth="1"/>
    <col min="785" max="785" width="15" bestFit="1" customWidth="1"/>
    <col min="786" max="786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40" width="14" customWidth="1"/>
    <col min="1041" max="1041" width="15" bestFit="1" customWidth="1"/>
    <col min="1042" max="1042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6" width="14" customWidth="1"/>
    <col min="1297" max="1297" width="15" bestFit="1" customWidth="1"/>
    <col min="1298" max="1298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2" width="14" customWidth="1"/>
    <col min="1553" max="1553" width="15" bestFit="1" customWidth="1"/>
    <col min="1554" max="1554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8" width="14" customWidth="1"/>
    <col min="1809" max="1809" width="15" bestFit="1" customWidth="1"/>
    <col min="1810" max="1810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4" width="14" customWidth="1"/>
    <col min="2065" max="2065" width="15" bestFit="1" customWidth="1"/>
    <col min="2066" max="2066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20" width="14" customWidth="1"/>
    <col min="2321" max="2321" width="15" bestFit="1" customWidth="1"/>
    <col min="2322" max="2322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6" width="14" customWidth="1"/>
    <col min="2577" max="2577" width="15" bestFit="1" customWidth="1"/>
    <col min="2578" max="2578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2" width="14" customWidth="1"/>
    <col min="2833" max="2833" width="15" bestFit="1" customWidth="1"/>
    <col min="2834" max="2834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8" width="14" customWidth="1"/>
    <col min="3089" max="3089" width="15" bestFit="1" customWidth="1"/>
    <col min="3090" max="3090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4" width="14" customWidth="1"/>
    <col min="3345" max="3345" width="15" bestFit="1" customWidth="1"/>
    <col min="3346" max="3346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600" width="14" customWidth="1"/>
    <col min="3601" max="3601" width="15" bestFit="1" customWidth="1"/>
    <col min="3602" max="3602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6" width="14" customWidth="1"/>
    <col min="3857" max="3857" width="15" bestFit="1" customWidth="1"/>
    <col min="3858" max="3858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2" width="14" customWidth="1"/>
    <col min="4113" max="4113" width="15" bestFit="1" customWidth="1"/>
    <col min="4114" max="4114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8" width="14" customWidth="1"/>
    <col min="4369" max="4369" width="15" bestFit="1" customWidth="1"/>
    <col min="4370" max="4370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4" width="14" customWidth="1"/>
    <col min="4625" max="4625" width="15" bestFit="1" customWidth="1"/>
    <col min="4626" max="4626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80" width="14" customWidth="1"/>
    <col min="4881" max="4881" width="15" bestFit="1" customWidth="1"/>
    <col min="4882" max="4882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6" width="14" customWidth="1"/>
    <col min="5137" max="5137" width="15" bestFit="1" customWidth="1"/>
    <col min="5138" max="5138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2" width="14" customWidth="1"/>
    <col min="5393" max="5393" width="15" bestFit="1" customWidth="1"/>
    <col min="5394" max="5394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8" width="14" customWidth="1"/>
    <col min="5649" max="5649" width="15" bestFit="1" customWidth="1"/>
    <col min="5650" max="5650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4" width="14" customWidth="1"/>
    <col min="5905" max="5905" width="15" bestFit="1" customWidth="1"/>
    <col min="5906" max="5906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60" width="14" customWidth="1"/>
    <col min="6161" max="6161" width="15" bestFit="1" customWidth="1"/>
    <col min="6162" max="6162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6" width="14" customWidth="1"/>
    <col min="6417" max="6417" width="15" bestFit="1" customWidth="1"/>
    <col min="6418" max="6418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2" width="14" customWidth="1"/>
    <col min="6673" max="6673" width="15" bestFit="1" customWidth="1"/>
    <col min="6674" max="6674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8" width="14" customWidth="1"/>
    <col min="6929" max="6929" width="15" bestFit="1" customWidth="1"/>
    <col min="6930" max="6930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4" width="14" customWidth="1"/>
    <col min="7185" max="7185" width="15" bestFit="1" customWidth="1"/>
    <col min="7186" max="7186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40" width="14" customWidth="1"/>
    <col min="7441" max="7441" width="15" bestFit="1" customWidth="1"/>
    <col min="7442" max="7442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6" width="14" customWidth="1"/>
    <col min="7697" max="7697" width="15" bestFit="1" customWidth="1"/>
    <col min="7698" max="7698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2" width="14" customWidth="1"/>
    <col min="7953" max="7953" width="15" bestFit="1" customWidth="1"/>
    <col min="7954" max="7954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8" width="14" customWidth="1"/>
    <col min="8209" max="8209" width="15" bestFit="1" customWidth="1"/>
    <col min="8210" max="8210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4" width="14" customWidth="1"/>
    <col min="8465" max="8465" width="15" bestFit="1" customWidth="1"/>
    <col min="8466" max="8466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20" width="14" customWidth="1"/>
    <col min="8721" max="8721" width="15" bestFit="1" customWidth="1"/>
    <col min="8722" max="8722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6" width="14" customWidth="1"/>
    <col min="8977" max="8977" width="15" bestFit="1" customWidth="1"/>
    <col min="8978" max="8978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2" width="14" customWidth="1"/>
    <col min="9233" max="9233" width="15" bestFit="1" customWidth="1"/>
    <col min="9234" max="9234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8" width="14" customWidth="1"/>
    <col min="9489" max="9489" width="15" bestFit="1" customWidth="1"/>
    <col min="9490" max="9490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4" width="14" customWidth="1"/>
    <col min="9745" max="9745" width="15" bestFit="1" customWidth="1"/>
    <col min="9746" max="9746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10000" width="14" customWidth="1"/>
    <col min="10001" max="10001" width="15" bestFit="1" customWidth="1"/>
    <col min="10002" max="10002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6" width="14" customWidth="1"/>
    <col min="10257" max="10257" width="15" bestFit="1" customWidth="1"/>
    <col min="10258" max="10258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2" width="14" customWidth="1"/>
    <col min="10513" max="10513" width="15" bestFit="1" customWidth="1"/>
    <col min="10514" max="10514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8" width="14" customWidth="1"/>
    <col min="10769" max="10769" width="15" bestFit="1" customWidth="1"/>
    <col min="10770" max="10770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4" width="14" customWidth="1"/>
    <col min="11025" max="11025" width="15" bestFit="1" customWidth="1"/>
    <col min="11026" max="11026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80" width="14" customWidth="1"/>
    <col min="11281" max="11281" width="15" bestFit="1" customWidth="1"/>
    <col min="11282" max="11282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6" width="14" customWidth="1"/>
    <col min="11537" max="11537" width="15" bestFit="1" customWidth="1"/>
    <col min="11538" max="11538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2" width="14" customWidth="1"/>
    <col min="11793" max="11793" width="15" bestFit="1" customWidth="1"/>
    <col min="11794" max="11794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8" width="14" customWidth="1"/>
    <col min="12049" max="12049" width="15" bestFit="1" customWidth="1"/>
    <col min="12050" max="12050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4" width="14" customWidth="1"/>
    <col min="12305" max="12305" width="15" bestFit="1" customWidth="1"/>
    <col min="12306" max="12306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60" width="14" customWidth="1"/>
    <col min="12561" max="12561" width="15" bestFit="1" customWidth="1"/>
    <col min="12562" max="12562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6" width="14" customWidth="1"/>
    <col min="12817" max="12817" width="15" bestFit="1" customWidth="1"/>
    <col min="12818" max="12818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2" width="14" customWidth="1"/>
    <col min="13073" max="13073" width="15" bestFit="1" customWidth="1"/>
    <col min="13074" max="13074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8" width="14" customWidth="1"/>
    <col min="13329" max="13329" width="15" bestFit="1" customWidth="1"/>
    <col min="13330" max="13330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4" width="14" customWidth="1"/>
    <col min="13585" max="13585" width="15" bestFit="1" customWidth="1"/>
    <col min="13586" max="13586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40" width="14" customWidth="1"/>
    <col min="13841" max="13841" width="15" bestFit="1" customWidth="1"/>
    <col min="13842" max="13842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6" width="14" customWidth="1"/>
    <col min="14097" max="14097" width="15" bestFit="1" customWidth="1"/>
    <col min="14098" max="14098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2" width="14" customWidth="1"/>
    <col min="14353" max="14353" width="15" bestFit="1" customWidth="1"/>
    <col min="14354" max="14354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8" width="14" customWidth="1"/>
    <col min="14609" max="14609" width="15" bestFit="1" customWidth="1"/>
    <col min="14610" max="14610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4" width="14" customWidth="1"/>
    <col min="14865" max="14865" width="15" bestFit="1" customWidth="1"/>
    <col min="14866" max="14866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20" width="14" customWidth="1"/>
    <col min="15121" max="15121" width="15" bestFit="1" customWidth="1"/>
    <col min="15122" max="15122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6" width="14" customWidth="1"/>
    <col min="15377" max="15377" width="15" bestFit="1" customWidth="1"/>
    <col min="15378" max="15378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2" width="14" customWidth="1"/>
    <col min="15633" max="15633" width="15" bestFit="1" customWidth="1"/>
    <col min="15634" max="15634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8" width="14" customWidth="1"/>
    <col min="15889" max="15889" width="15" bestFit="1" customWidth="1"/>
    <col min="15890" max="15890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4" width="14" customWidth="1"/>
    <col min="16145" max="16145" width="15" bestFit="1" customWidth="1"/>
    <col min="16146" max="16146" width="13.90625" bestFit="1" customWidth="1"/>
  </cols>
  <sheetData>
    <row r="1" spans="1:18" x14ac:dyDescent="0.35">
      <c r="A1" s="22" t="s">
        <v>0</v>
      </c>
      <c r="B1" s="22"/>
      <c r="C1" s="22"/>
      <c r="D1" s="22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s="47" t="s">
        <v>86</v>
      </c>
      <c r="B4" s="48">
        <v>47987356.270000003</v>
      </c>
      <c r="C4" s="48">
        <v>50725736.060000002</v>
      </c>
      <c r="D4" s="48">
        <v>51987146.18</v>
      </c>
      <c r="E4" s="48">
        <v>53948821.090000004</v>
      </c>
      <c r="F4" s="48">
        <v>55767009.189999998</v>
      </c>
      <c r="G4" s="48">
        <v>56597929.590000004</v>
      </c>
      <c r="H4" s="49">
        <v>56741851.659999996</v>
      </c>
      <c r="I4" s="49">
        <v>56838461.689999998</v>
      </c>
      <c r="J4" s="49">
        <v>57431121.140000001</v>
      </c>
      <c r="K4" s="49">
        <v>59677727.670000002</v>
      </c>
      <c r="L4" s="49">
        <v>62261581.950000003</v>
      </c>
      <c r="M4" s="48">
        <v>64569585.969999999</v>
      </c>
      <c r="N4" s="48">
        <v>69183975.209999993</v>
      </c>
      <c r="O4" s="52">
        <v>73086069.75</v>
      </c>
      <c r="P4" s="52">
        <v>78363333.239999995</v>
      </c>
      <c r="Q4" s="53">
        <f>SUM(B4:P4)</f>
        <v>895167706.66000009</v>
      </c>
    </row>
    <row r="5" spans="1:18" x14ac:dyDescent="0.35">
      <c r="A5" s="47" t="s">
        <v>120</v>
      </c>
      <c r="B5" s="50">
        <v>296963.52</v>
      </c>
      <c r="C5" s="50">
        <v>319390.37</v>
      </c>
      <c r="D5" s="50">
        <v>315110.46000000002</v>
      </c>
      <c r="E5" s="50">
        <v>305528.93</v>
      </c>
      <c r="F5" s="50">
        <v>274770.45</v>
      </c>
      <c r="G5" s="50">
        <v>241480.54</v>
      </c>
      <c r="H5" s="50">
        <v>481593.23</v>
      </c>
      <c r="I5" s="50">
        <v>203105.91</v>
      </c>
      <c r="J5" s="50">
        <v>205760.78</v>
      </c>
      <c r="K5" s="50">
        <v>197116.52</v>
      </c>
      <c r="L5" s="50">
        <v>145954.74</v>
      </c>
      <c r="M5" s="50">
        <v>83785.14</v>
      </c>
      <c r="N5" s="50">
        <v>47038.74</v>
      </c>
      <c r="O5" s="50">
        <v>12205.12</v>
      </c>
      <c r="P5" s="50">
        <v>81.489999999999995</v>
      </c>
      <c r="Q5" s="54">
        <f>SUM(B5:P5)</f>
        <v>3129885.9400000009</v>
      </c>
    </row>
    <row r="6" spans="1:18" x14ac:dyDescent="0.35">
      <c r="A6" s="47" t="s">
        <v>121</v>
      </c>
      <c r="B6" s="50">
        <v>7976.29</v>
      </c>
      <c r="C6" s="50">
        <v>13473.04</v>
      </c>
      <c r="D6" s="50">
        <v>11268.94</v>
      </c>
      <c r="E6" s="50">
        <v>13069.42</v>
      </c>
      <c r="F6" s="50">
        <v>7879.7</v>
      </c>
      <c r="G6" s="50">
        <v>1983.89</v>
      </c>
      <c r="H6" s="50">
        <v>269720.65999999997</v>
      </c>
      <c r="I6" s="50">
        <v>3340.51</v>
      </c>
      <c r="J6" s="50">
        <v>1814.7</v>
      </c>
      <c r="K6" s="50">
        <v>3790.02</v>
      </c>
      <c r="L6" s="50">
        <v>10643.89</v>
      </c>
      <c r="M6" s="50">
        <v>420.03</v>
      </c>
      <c r="N6" s="50">
        <v>478.99</v>
      </c>
      <c r="O6" s="50">
        <v>22</v>
      </c>
      <c r="P6" s="50">
        <v>7.96</v>
      </c>
      <c r="Q6" s="54">
        <f>SUM(B6:P6)</f>
        <v>345890.04000000004</v>
      </c>
    </row>
    <row r="7" spans="1:18" x14ac:dyDescent="0.35">
      <c r="A7" s="47" t="s">
        <v>122</v>
      </c>
      <c r="B7" s="53">
        <f t="shared" ref="B7:O7" si="0">B4-B5+B6</f>
        <v>47698369.039999999</v>
      </c>
      <c r="C7" s="53">
        <f t="shared" si="0"/>
        <v>50419818.730000004</v>
      </c>
      <c r="D7" s="53">
        <f t="shared" si="0"/>
        <v>51683304.659999996</v>
      </c>
      <c r="E7" s="53">
        <f t="shared" si="0"/>
        <v>53656361.580000006</v>
      </c>
      <c r="F7" s="53">
        <f t="shared" si="0"/>
        <v>55500118.439999998</v>
      </c>
      <c r="G7" s="53">
        <f t="shared" si="0"/>
        <v>56358432.940000005</v>
      </c>
      <c r="H7" s="53">
        <f t="shared" si="0"/>
        <v>56529979.089999996</v>
      </c>
      <c r="I7" s="53">
        <f t="shared" si="0"/>
        <v>56638696.289999999</v>
      </c>
      <c r="J7" s="53">
        <f t="shared" si="0"/>
        <v>57227175.060000002</v>
      </c>
      <c r="K7" s="53">
        <f t="shared" si="0"/>
        <v>59484401.170000002</v>
      </c>
      <c r="L7" s="53">
        <f t="shared" si="0"/>
        <v>62126271.100000001</v>
      </c>
      <c r="M7" s="53">
        <f>M4-M5+M6</f>
        <v>64486220.859999999</v>
      </c>
      <c r="N7" s="53">
        <f>N4-N5+N6</f>
        <v>69137415.459999993</v>
      </c>
      <c r="O7" s="53">
        <f t="shared" si="0"/>
        <v>73073886.629999995</v>
      </c>
      <c r="P7" s="53">
        <f>P4-P5+P6</f>
        <v>78363259.709999993</v>
      </c>
      <c r="Q7" s="53">
        <f>Q4-Q5+Q6</f>
        <v>892383710.75999999</v>
      </c>
    </row>
    <row r="8" spans="1:18" x14ac:dyDescent="0.35">
      <c r="A8" s="47" t="s">
        <v>123</v>
      </c>
      <c r="B8" s="55">
        <v>40673</v>
      </c>
      <c r="C8" s="55">
        <v>68184</v>
      </c>
      <c r="D8" s="55">
        <v>84943</v>
      </c>
      <c r="E8" s="55">
        <v>143636</v>
      </c>
      <c r="F8" s="55">
        <v>196621</v>
      </c>
      <c r="G8" s="55">
        <v>194886</v>
      </c>
      <c r="H8" s="55">
        <v>228298</v>
      </c>
      <c r="I8" s="55">
        <v>326847</v>
      </c>
      <c r="J8" s="55">
        <v>379128</v>
      </c>
      <c r="K8" s="55">
        <v>619176</v>
      </c>
      <c r="L8" s="55">
        <v>889508</v>
      </c>
      <c r="M8" s="55">
        <v>1267770</v>
      </c>
      <c r="N8" s="55">
        <v>1952058</v>
      </c>
      <c r="O8" s="55">
        <v>2723014</v>
      </c>
      <c r="P8" s="55">
        <v>14055075</v>
      </c>
      <c r="Q8" s="53">
        <f>SUM(B8:P8)</f>
        <v>23169817</v>
      </c>
    </row>
    <row r="9" spans="1:18" x14ac:dyDescent="0.35">
      <c r="A9" s="42" t="s">
        <v>14</v>
      </c>
      <c r="B9" s="51">
        <f t="shared" ref="B9:O9" si="1">B7-B8</f>
        <v>47657696.039999999</v>
      </c>
      <c r="C9" s="51">
        <f t="shared" si="1"/>
        <v>50351634.730000004</v>
      </c>
      <c r="D9" s="51">
        <f t="shared" si="1"/>
        <v>51598361.659999996</v>
      </c>
      <c r="E9" s="51">
        <f t="shared" si="1"/>
        <v>53512725.580000006</v>
      </c>
      <c r="F9" s="51">
        <f t="shared" si="1"/>
        <v>55303497.439999998</v>
      </c>
      <c r="G9" s="51">
        <f t="shared" si="1"/>
        <v>56163546.940000005</v>
      </c>
      <c r="H9" s="51">
        <f t="shared" si="1"/>
        <v>56301681.089999996</v>
      </c>
      <c r="I9" s="51">
        <f t="shared" si="1"/>
        <v>56311849.289999999</v>
      </c>
      <c r="J9" s="51">
        <f t="shared" si="1"/>
        <v>56848047.060000002</v>
      </c>
      <c r="K9" s="51">
        <f t="shared" si="1"/>
        <v>58865225.170000002</v>
      </c>
      <c r="L9" s="51">
        <f t="shared" si="1"/>
        <v>61236763.100000001</v>
      </c>
      <c r="M9" s="51">
        <f>M7-M8</f>
        <v>63218450.859999999</v>
      </c>
      <c r="N9" s="51">
        <f>N7-N8</f>
        <v>67185357.459999993</v>
      </c>
      <c r="O9" s="51">
        <f t="shared" si="1"/>
        <v>70350872.629999995</v>
      </c>
      <c r="P9" s="51">
        <f>P7-P8</f>
        <v>64308184.709999993</v>
      </c>
      <c r="Q9" s="51">
        <f>Q7-Q8</f>
        <v>869213893.75999999</v>
      </c>
      <c r="R9" s="25"/>
    </row>
    <row r="10" spans="1:18" x14ac:dyDescent="0.35">
      <c r="A10" s="22" t="s">
        <v>15</v>
      </c>
      <c r="B10" s="26">
        <f>B9/B4*100</f>
        <v>99.313026897866223</v>
      </c>
      <c r="C10" s="26">
        <f t="shared" ref="C10:P10" si="2">C9/C4*100</f>
        <v>99.262501919030811</v>
      </c>
      <c r="D10" s="26">
        <f t="shared" si="2"/>
        <v>99.252152602003036</v>
      </c>
      <c r="E10" s="26">
        <f t="shared" si="2"/>
        <v>99.191649601995053</v>
      </c>
      <c r="F10" s="26">
        <f t="shared" si="2"/>
        <v>99.168842373416865</v>
      </c>
      <c r="G10" s="26">
        <f t="shared" si="2"/>
        <v>99.232511413144081</v>
      </c>
      <c r="H10" s="26">
        <f t="shared" si="2"/>
        <v>99.224257656169684</v>
      </c>
      <c r="I10" s="26">
        <f t="shared" si="2"/>
        <v>99.073492870246611</v>
      </c>
      <c r="J10" s="26">
        <f t="shared" si="2"/>
        <v>98.984741951008345</v>
      </c>
      <c r="K10" s="26">
        <f t="shared" si="2"/>
        <v>98.638516358241887</v>
      </c>
      <c r="L10" s="26">
        <f t="shared" si="2"/>
        <v>98.354010903829916</v>
      </c>
      <c r="M10" s="26">
        <f t="shared" si="2"/>
        <v>97.907474409658207</v>
      </c>
      <c r="N10" s="26">
        <f t="shared" si="2"/>
        <v>97.111155084781657</v>
      </c>
      <c r="O10" s="26">
        <f t="shared" si="2"/>
        <v>96.257567099508719</v>
      </c>
      <c r="P10" s="26">
        <f t="shared" si="2"/>
        <v>82.064126232412931</v>
      </c>
      <c r="Q10" s="26">
        <f>Q9/Q4*100</f>
        <v>97.100675917271701</v>
      </c>
    </row>
    <row r="11" spans="1:18" x14ac:dyDescent="0.35">
      <c r="Q11" s="44"/>
    </row>
    <row r="13" spans="1:18" x14ac:dyDescent="0.35">
      <c r="A13" t="s">
        <v>2</v>
      </c>
      <c r="B13" s="27">
        <f>B10</f>
        <v>99.313026897866223</v>
      </c>
    </row>
    <row r="14" spans="1:18" x14ac:dyDescent="0.35">
      <c r="A14" t="s">
        <v>3</v>
      </c>
      <c r="B14" s="27">
        <f>C10</f>
        <v>99.262501919030811</v>
      </c>
    </row>
    <row r="15" spans="1:18" x14ac:dyDescent="0.35">
      <c r="A15" t="s">
        <v>4</v>
      </c>
      <c r="B15" s="27">
        <f>D10</f>
        <v>99.252152602003036</v>
      </c>
    </row>
    <row r="16" spans="1:18" x14ac:dyDescent="0.35">
      <c r="A16" t="s">
        <v>5</v>
      </c>
      <c r="B16" s="27">
        <f>E10</f>
        <v>99.191649601995053</v>
      </c>
    </row>
    <row r="17" spans="1:2" x14ac:dyDescent="0.35">
      <c r="A17" t="s">
        <v>6</v>
      </c>
      <c r="B17" s="27">
        <f>F10</f>
        <v>99.168842373416865</v>
      </c>
    </row>
    <row r="18" spans="1:2" x14ac:dyDescent="0.35">
      <c r="A18" t="s">
        <v>7</v>
      </c>
      <c r="B18" s="27">
        <f>G10</f>
        <v>99.232511413144081</v>
      </c>
    </row>
    <row r="19" spans="1:2" x14ac:dyDescent="0.35">
      <c r="A19" t="s">
        <v>8</v>
      </c>
      <c r="B19" s="27">
        <f>H10</f>
        <v>99.224257656169684</v>
      </c>
    </row>
    <row r="20" spans="1:2" x14ac:dyDescent="0.35">
      <c r="A20" t="s">
        <v>16</v>
      </c>
      <c r="B20" s="27">
        <f>I10</f>
        <v>99.073492870246611</v>
      </c>
    </row>
    <row r="21" spans="1:2" x14ac:dyDescent="0.35">
      <c r="A21" t="s">
        <v>31</v>
      </c>
      <c r="B21" s="27">
        <f>J10</f>
        <v>98.984741951008345</v>
      </c>
    </row>
    <row r="22" spans="1:2" x14ac:dyDescent="0.35">
      <c r="A22" t="s">
        <v>48</v>
      </c>
      <c r="B22" s="27">
        <f>K10</f>
        <v>98.638516358241887</v>
      </c>
    </row>
    <row r="23" spans="1:2" x14ac:dyDescent="0.35">
      <c r="A23" t="s">
        <v>65</v>
      </c>
      <c r="B23" s="27">
        <f>L10</f>
        <v>98.354010903829916</v>
      </c>
    </row>
    <row r="24" spans="1:2" x14ac:dyDescent="0.35">
      <c r="A24" t="s">
        <v>78</v>
      </c>
      <c r="B24" s="27">
        <f>M10</f>
        <v>97.907474409658207</v>
      </c>
    </row>
    <row r="25" spans="1:2" x14ac:dyDescent="0.35">
      <c r="A25" t="s">
        <v>80</v>
      </c>
      <c r="B25" s="27">
        <f>N10</f>
        <v>97.111155084781657</v>
      </c>
    </row>
    <row r="26" spans="1:2" x14ac:dyDescent="0.35">
      <c r="A26" t="s">
        <v>91</v>
      </c>
      <c r="B26" s="27">
        <f>O10</f>
        <v>96.257567099508719</v>
      </c>
    </row>
    <row r="27" spans="1:2" x14ac:dyDescent="0.35">
      <c r="A27" t="s">
        <v>111</v>
      </c>
      <c r="B27" s="27">
        <f>P10</f>
        <v>82.064126232412931</v>
      </c>
    </row>
    <row r="37" spans="14:14" x14ac:dyDescent="0.35">
      <c r="N37" s="57"/>
    </row>
    <row r="38" spans="14:14" x14ac:dyDescent="0.35">
      <c r="N38" s="56"/>
    </row>
    <row r="40" spans="14:14" x14ac:dyDescent="0.35">
      <c r="N40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1"/>
  <sheetViews>
    <sheetView zoomScale="55" zoomScaleNormal="55" workbookViewId="0">
      <selection sqref="A1:D1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8.54296875" bestFit="1" customWidth="1"/>
    <col min="18" max="18" width="13.90625" bestFit="1" customWidth="1"/>
    <col min="257" max="257" width="32.08984375" customWidth="1"/>
    <col min="258" max="258" width="14.08984375" customWidth="1"/>
    <col min="259" max="264" width="14" bestFit="1" customWidth="1"/>
    <col min="265" max="272" width="14" customWidth="1"/>
    <col min="273" max="273" width="15" bestFit="1" customWidth="1"/>
    <col min="274" max="274" width="13.90625" bestFit="1" customWidth="1"/>
    <col min="513" max="513" width="32.08984375" customWidth="1"/>
    <col min="514" max="514" width="14.08984375" customWidth="1"/>
    <col min="515" max="520" width="14" bestFit="1" customWidth="1"/>
    <col min="521" max="528" width="14" customWidth="1"/>
    <col min="529" max="529" width="15" bestFit="1" customWidth="1"/>
    <col min="530" max="530" width="13.90625" bestFit="1" customWidth="1"/>
    <col min="769" max="769" width="32.08984375" customWidth="1"/>
    <col min="770" max="770" width="14.08984375" customWidth="1"/>
    <col min="771" max="776" width="14" bestFit="1" customWidth="1"/>
    <col min="777" max="784" width="14" customWidth="1"/>
    <col min="785" max="785" width="15" bestFit="1" customWidth="1"/>
    <col min="786" max="786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40" width="14" customWidth="1"/>
    <col min="1041" max="1041" width="15" bestFit="1" customWidth="1"/>
    <col min="1042" max="1042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6" width="14" customWidth="1"/>
    <col min="1297" max="1297" width="15" bestFit="1" customWidth="1"/>
    <col min="1298" max="1298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2" width="14" customWidth="1"/>
    <col min="1553" max="1553" width="15" bestFit="1" customWidth="1"/>
    <col min="1554" max="1554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8" width="14" customWidth="1"/>
    <col min="1809" max="1809" width="15" bestFit="1" customWidth="1"/>
    <col min="1810" max="1810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4" width="14" customWidth="1"/>
    <col min="2065" max="2065" width="15" bestFit="1" customWidth="1"/>
    <col min="2066" max="2066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20" width="14" customWidth="1"/>
    <col min="2321" max="2321" width="15" bestFit="1" customWidth="1"/>
    <col min="2322" max="2322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6" width="14" customWidth="1"/>
    <col min="2577" max="2577" width="15" bestFit="1" customWidth="1"/>
    <col min="2578" max="2578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2" width="14" customWidth="1"/>
    <col min="2833" max="2833" width="15" bestFit="1" customWidth="1"/>
    <col min="2834" max="2834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8" width="14" customWidth="1"/>
    <col min="3089" max="3089" width="15" bestFit="1" customWidth="1"/>
    <col min="3090" max="3090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4" width="14" customWidth="1"/>
    <col min="3345" max="3345" width="15" bestFit="1" customWidth="1"/>
    <col min="3346" max="3346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600" width="14" customWidth="1"/>
    <col min="3601" max="3601" width="15" bestFit="1" customWidth="1"/>
    <col min="3602" max="3602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6" width="14" customWidth="1"/>
    <col min="3857" max="3857" width="15" bestFit="1" customWidth="1"/>
    <col min="3858" max="3858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2" width="14" customWidth="1"/>
    <col min="4113" max="4113" width="15" bestFit="1" customWidth="1"/>
    <col min="4114" max="4114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8" width="14" customWidth="1"/>
    <col min="4369" max="4369" width="15" bestFit="1" customWidth="1"/>
    <col min="4370" max="4370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4" width="14" customWidth="1"/>
    <col min="4625" max="4625" width="15" bestFit="1" customWidth="1"/>
    <col min="4626" max="4626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80" width="14" customWidth="1"/>
    <col min="4881" max="4881" width="15" bestFit="1" customWidth="1"/>
    <col min="4882" max="4882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6" width="14" customWidth="1"/>
    <col min="5137" max="5137" width="15" bestFit="1" customWidth="1"/>
    <col min="5138" max="5138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2" width="14" customWidth="1"/>
    <col min="5393" max="5393" width="15" bestFit="1" customWidth="1"/>
    <col min="5394" max="5394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8" width="14" customWidth="1"/>
    <col min="5649" max="5649" width="15" bestFit="1" customWidth="1"/>
    <col min="5650" max="5650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4" width="14" customWidth="1"/>
    <col min="5905" max="5905" width="15" bestFit="1" customWidth="1"/>
    <col min="5906" max="5906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60" width="14" customWidth="1"/>
    <col min="6161" max="6161" width="15" bestFit="1" customWidth="1"/>
    <col min="6162" max="6162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6" width="14" customWidth="1"/>
    <col min="6417" max="6417" width="15" bestFit="1" customWidth="1"/>
    <col min="6418" max="6418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2" width="14" customWidth="1"/>
    <col min="6673" max="6673" width="15" bestFit="1" customWidth="1"/>
    <col min="6674" max="6674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8" width="14" customWidth="1"/>
    <col min="6929" max="6929" width="15" bestFit="1" customWidth="1"/>
    <col min="6930" max="6930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4" width="14" customWidth="1"/>
    <col min="7185" max="7185" width="15" bestFit="1" customWidth="1"/>
    <col min="7186" max="7186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40" width="14" customWidth="1"/>
    <col min="7441" max="7441" width="15" bestFit="1" customWidth="1"/>
    <col min="7442" max="7442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6" width="14" customWidth="1"/>
    <col min="7697" max="7697" width="15" bestFit="1" customWidth="1"/>
    <col min="7698" max="7698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2" width="14" customWidth="1"/>
    <col min="7953" max="7953" width="15" bestFit="1" customWidth="1"/>
    <col min="7954" max="7954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8" width="14" customWidth="1"/>
    <col min="8209" max="8209" width="15" bestFit="1" customWidth="1"/>
    <col min="8210" max="8210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4" width="14" customWidth="1"/>
    <col min="8465" max="8465" width="15" bestFit="1" customWidth="1"/>
    <col min="8466" max="8466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20" width="14" customWidth="1"/>
    <col min="8721" max="8721" width="15" bestFit="1" customWidth="1"/>
    <col min="8722" max="8722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6" width="14" customWidth="1"/>
    <col min="8977" max="8977" width="15" bestFit="1" customWidth="1"/>
    <col min="8978" max="8978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2" width="14" customWidth="1"/>
    <col min="9233" max="9233" width="15" bestFit="1" customWidth="1"/>
    <col min="9234" max="9234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8" width="14" customWidth="1"/>
    <col min="9489" max="9489" width="15" bestFit="1" customWidth="1"/>
    <col min="9490" max="9490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4" width="14" customWidth="1"/>
    <col min="9745" max="9745" width="15" bestFit="1" customWidth="1"/>
    <col min="9746" max="9746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10000" width="14" customWidth="1"/>
    <col min="10001" max="10001" width="15" bestFit="1" customWidth="1"/>
    <col min="10002" max="10002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6" width="14" customWidth="1"/>
    <col min="10257" max="10257" width="15" bestFit="1" customWidth="1"/>
    <col min="10258" max="10258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2" width="14" customWidth="1"/>
    <col min="10513" max="10513" width="15" bestFit="1" customWidth="1"/>
    <col min="10514" max="10514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8" width="14" customWidth="1"/>
    <col min="10769" max="10769" width="15" bestFit="1" customWidth="1"/>
    <col min="10770" max="10770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4" width="14" customWidth="1"/>
    <col min="11025" max="11025" width="15" bestFit="1" customWidth="1"/>
    <col min="11026" max="11026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80" width="14" customWidth="1"/>
    <col min="11281" max="11281" width="15" bestFit="1" customWidth="1"/>
    <col min="11282" max="11282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6" width="14" customWidth="1"/>
    <col min="11537" max="11537" width="15" bestFit="1" customWidth="1"/>
    <col min="11538" max="11538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2" width="14" customWidth="1"/>
    <col min="11793" max="11793" width="15" bestFit="1" customWidth="1"/>
    <col min="11794" max="11794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8" width="14" customWidth="1"/>
    <col min="12049" max="12049" width="15" bestFit="1" customWidth="1"/>
    <col min="12050" max="12050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4" width="14" customWidth="1"/>
    <col min="12305" max="12305" width="15" bestFit="1" customWidth="1"/>
    <col min="12306" max="12306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60" width="14" customWidth="1"/>
    <col min="12561" max="12561" width="15" bestFit="1" customWidth="1"/>
    <col min="12562" max="12562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6" width="14" customWidth="1"/>
    <col min="12817" max="12817" width="15" bestFit="1" customWidth="1"/>
    <col min="12818" max="12818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2" width="14" customWidth="1"/>
    <col min="13073" max="13073" width="15" bestFit="1" customWidth="1"/>
    <col min="13074" max="13074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8" width="14" customWidth="1"/>
    <col min="13329" max="13329" width="15" bestFit="1" customWidth="1"/>
    <col min="13330" max="13330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4" width="14" customWidth="1"/>
    <col min="13585" max="13585" width="15" bestFit="1" customWidth="1"/>
    <col min="13586" max="13586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40" width="14" customWidth="1"/>
    <col min="13841" max="13841" width="15" bestFit="1" customWidth="1"/>
    <col min="13842" max="13842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6" width="14" customWidth="1"/>
    <col min="14097" max="14097" width="15" bestFit="1" customWidth="1"/>
    <col min="14098" max="14098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2" width="14" customWidth="1"/>
    <col min="14353" max="14353" width="15" bestFit="1" customWidth="1"/>
    <col min="14354" max="14354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8" width="14" customWidth="1"/>
    <col min="14609" max="14609" width="15" bestFit="1" customWidth="1"/>
    <col min="14610" max="14610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4" width="14" customWidth="1"/>
    <col min="14865" max="14865" width="15" bestFit="1" customWidth="1"/>
    <col min="14866" max="14866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20" width="14" customWidth="1"/>
    <col min="15121" max="15121" width="15" bestFit="1" customWidth="1"/>
    <col min="15122" max="15122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6" width="14" customWidth="1"/>
    <col min="15377" max="15377" width="15" bestFit="1" customWidth="1"/>
    <col min="15378" max="15378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2" width="14" customWidth="1"/>
    <col min="15633" max="15633" width="15" bestFit="1" customWidth="1"/>
    <col min="15634" max="15634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8" width="14" customWidth="1"/>
    <col min="15889" max="15889" width="15" bestFit="1" customWidth="1"/>
    <col min="15890" max="15890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4" width="14" customWidth="1"/>
    <col min="16145" max="16145" width="15" bestFit="1" customWidth="1"/>
    <col min="16146" max="16146" width="13.90625" bestFit="1" customWidth="1"/>
  </cols>
  <sheetData>
    <row r="1" spans="1:18" ht="30" customHeight="1" x14ac:dyDescent="0.35">
      <c r="A1" s="67" t="s">
        <v>0</v>
      </c>
      <c r="B1" s="67"/>
      <c r="C1" s="67"/>
      <c r="D1" s="67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s="47" t="s">
        <v>86</v>
      </c>
      <c r="B4" s="48">
        <v>47987356.270000003</v>
      </c>
      <c r="C4" s="48">
        <v>50725736.060000002</v>
      </c>
      <c r="D4" s="48">
        <v>51987146.18</v>
      </c>
      <c r="E4" s="48">
        <v>53948821.090000004</v>
      </c>
      <c r="F4" s="48">
        <v>55767009.189999998</v>
      </c>
      <c r="G4" s="48">
        <v>56597929.590000004</v>
      </c>
      <c r="H4" s="49">
        <v>56741851.659999996</v>
      </c>
      <c r="I4" s="49">
        <v>56838461.689999998</v>
      </c>
      <c r="J4" s="49">
        <v>57431121.140000001</v>
      </c>
      <c r="K4" s="49">
        <v>59677727.670000002</v>
      </c>
      <c r="L4" s="49">
        <v>62261581.950000003</v>
      </c>
      <c r="M4" s="48">
        <v>64569585.969999999</v>
      </c>
      <c r="N4" s="48">
        <v>69183975.209999993</v>
      </c>
      <c r="O4" s="52">
        <v>72910712.349999994</v>
      </c>
      <c r="P4" s="20">
        <v>78384501.659999996</v>
      </c>
      <c r="Q4" s="53">
        <f>SUM(B4:P4)</f>
        <v>895013517.68000007</v>
      </c>
    </row>
    <row r="5" spans="1:18" x14ac:dyDescent="0.35">
      <c r="A5" s="47" t="s">
        <v>124</v>
      </c>
      <c r="B5" s="50">
        <v>297593.09999999998</v>
      </c>
      <c r="C5" s="50">
        <v>320512.32</v>
      </c>
      <c r="D5" s="50">
        <v>316736.37</v>
      </c>
      <c r="E5" s="50">
        <v>307806.77</v>
      </c>
      <c r="F5" s="50">
        <v>276386.01</v>
      </c>
      <c r="G5" s="50">
        <v>242573.19</v>
      </c>
      <c r="H5" s="50">
        <v>484835.13</v>
      </c>
      <c r="I5" s="50">
        <v>210644.23</v>
      </c>
      <c r="J5" s="50">
        <v>215596.34</v>
      </c>
      <c r="K5" s="50">
        <v>208397.56</v>
      </c>
      <c r="L5" s="50">
        <v>156582.19</v>
      </c>
      <c r="M5" s="50">
        <v>115895.03999999999</v>
      </c>
      <c r="N5" s="50">
        <v>89684.05</v>
      </c>
      <c r="O5" s="50">
        <v>54726.98</v>
      </c>
      <c r="P5" s="50">
        <v>10645.16</v>
      </c>
      <c r="Q5" s="54">
        <f>SUM(B5:P5)</f>
        <v>3308614.44</v>
      </c>
    </row>
    <row r="6" spans="1:18" x14ac:dyDescent="0.35">
      <c r="A6" s="47" t="s">
        <v>125</v>
      </c>
      <c r="B6" s="50">
        <v>7976.29</v>
      </c>
      <c r="C6" s="50">
        <v>13473.04</v>
      </c>
      <c r="D6" s="50">
        <v>11268.94</v>
      </c>
      <c r="E6" s="50">
        <v>13069.42</v>
      </c>
      <c r="F6" s="50">
        <v>7879.7</v>
      </c>
      <c r="G6" s="50">
        <v>1983.89</v>
      </c>
      <c r="H6" s="50">
        <v>269720.65999999997</v>
      </c>
      <c r="I6" s="50">
        <v>3340.51</v>
      </c>
      <c r="J6" s="50">
        <v>1814.7</v>
      </c>
      <c r="K6" s="50">
        <v>3790.02</v>
      </c>
      <c r="L6" s="50">
        <v>10974.56</v>
      </c>
      <c r="M6" s="50">
        <v>488.86</v>
      </c>
      <c r="N6" s="50">
        <v>827.98</v>
      </c>
      <c r="O6" s="50">
        <v>33.659999999999997</v>
      </c>
      <c r="P6" s="50">
        <v>861.48</v>
      </c>
      <c r="Q6" s="54">
        <f>SUM(B6:P6)</f>
        <v>347503.7099999999</v>
      </c>
    </row>
    <row r="7" spans="1:18" x14ac:dyDescent="0.35">
      <c r="A7" s="47" t="s">
        <v>126</v>
      </c>
      <c r="B7" s="54">
        <f t="shared" ref="B7:O7" si="0">B4-B5+B6</f>
        <v>47697739.460000001</v>
      </c>
      <c r="C7" s="54">
        <f t="shared" si="0"/>
        <v>50418696.780000001</v>
      </c>
      <c r="D7" s="54">
        <f t="shared" si="0"/>
        <v>51681678.75</v>
      </c>
      <c r="E7" s="54">
        <f t="shared" si="0"/>
        <v>53654083.740000002</v>
      </c>
      <c r="F7" s="54">
        <f t="shared" si="0"/>
        <v>55498502.880000003</v>
      </c>
      <c r="G7" s="54">
        <f t="shared" si="0"/>
        <v>56357340.290000007</v>
      </c>
      <c r="H7" s="54">
        <f t="shared" si="0"/>
        <v>56526737.18999999</v>
      </c>
      <c r="I7" s="54">
        <f t="shared" si="0"/>
        <v>56631157.969999999</v>
      </c>
      <c r="J7" s="54">
        <f t="shared" si="0"/>
        <v>57217339.5</v>
      </c>
      <c r="K7" s="54">
        <f t="shared" si="0"/>
        <v>59473120.130000003</v>
      </c>
      <c r="L7" s="54">
        <f t="shared" si="0"/>
        <v>62115974.320000008</v>
      </c>
      <c r="M7" s="54">
        <f>M4-M5+M6</f>
        <v>64454179.789999999</v>
      </c>
      <c r="N7" s="54">
        <f>N4-N5+N6</f>
        <v>69095119.140000001</v>
      </c>
      <c r="O7" s="54">
        <f t="shared" si="0"/>
        <v>72856019.029999986</v>
      </c>
      <c r="P7" s="54">
        <f>P4-P5+P6</f>
        <v>78374717.980000004</v>
      </c>
      <c r="Q7" s="53">
        <f>Q4-Q5+Q6</f>
        <v>892052406.95000005</v>
      </c>
    </row>
    <row r="8" spans="1:18" x14ac:dyDescent="0.35">
      <c r="A8" s="47" t="s">
        <v>127</v>
      </c>
      <c r="B8" s="52">
        <v>39409.96</v>
      </c>
      <c r="C8" s="52">
        <v>66625.86</v>
      </c>
      <c r="D8" s="52">
        <v>82006.240000000005</v>
      </c>
      <c r="E8" s="52">
        <v>138706.54</v>
      </c>
      <c r="F8" s="52">
        <v>192345.03</v>
      </c>
      <c r="G8" s="52">
        <v>190203.07</v>
      </c>
      <c r="H8" s="52">
        <v>220805.49</v>
      </c>
      <c r="I8" s="52">
        <v>310096.21000000002</v>
      </c>
      <c r="J8" s="52">
        <v>359634.35</v>
      </c>
      <c r="K8" s="52">
        <v>593555.44999999995</v>
      </c>
      <c r="L8" s="52">
        <v>855821.01</v>
      </c>
      <c r="M8" s="52">
        <v>1196167.98</v>
      </c>
      <c r="N8" s="52">
        <v>1824442.58</v>
      </c>
      <c r="O8" s="52">
        <v>2472511.92</v>
      </c>
      <c r="P8" s="52">
        <v>4597498.07</v>
      </c>
      <c r="Q8" s="53">
        <f>SUM(B8:P8)</f>
        <v>13139829.76</v>
      </c>
    </row>
    <row r="9" spans="1:18" x14ac:dyDescent="0.35">
      <c r="A9" s="47" t="s">
        <v>128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2">
        <v>90744.34</v>
      </c>
      <c r="P9" s="52">
        <v>494678.28</v>
      </c>
      <c r="Q9" s="53"/>
    </row>
    <row r="10" spans="1:18" x14ac:dyDescent="0.35">
      <c r="A10" s="42" t="s">
        <v>14</v>
      </c>
      <c r="B10" s="51">
        <f t="shared" ref="B10:L10" si="1">B7-B8</f>
        <v>47658329.5</v>
      </c>
      <c r="C10" s="51">
        <f t="shared" si="1"/>
        <v>50352070.920000002</v>
      </c>
      <c r="D10" s="51">
        <f t="shared" si="1"/>
        <v>51599672.509999998</v>
      </c>
      <c r="E10" s="51">
        <f t="shared" si="1"/>
        <v>53515377.200000003</v>
      </c>
      <c r="F10" s="51">
        <f t="shared" si="1"/>
        <v>55306157.850000001</v>
      </c>
      <c r="G10" s="51">
        <f t="shared" si="1"/>
        <v>56167137.220000006</v>
      </c>
      <c r="H10" s="51">
        <f t="shared" si="1"/>
        <v>56305931.699999988</v>
      </c>
      <c r="I10" s="51">
        <f t="shared" si="1"/>
        <v>56321061.759999998</v>
      </c>
      <c r="J10" s="51">
        <f t="shared" si="1"/>
        <v>56857705.149999999</v>
      </c>
      <c r="K10" s="51">
        <f t="shared" si="1"/>
        <v>58879564.68</v>
      </c>
      <c r="L10" s="51">
        <f t="shared" si="1"/>
        <v>61260153.31000001</v>
      </c>
      <c r="M10" s="51">
        <f>M7-M8</f>
        <v>63258011.810000002</v>
      </c>
      <c r="N10" s="51">
        <f>N7-N8</f>
        <v>67270676.560000002</v>
      </c>
      <c r="O10" s="51">
        <f>O7-(O8+O9)</f>
        <v>70292762.769999981</v>
      </c>
      <c r="P10" s="51">
        <f>P7-(P8+P9)</f>
        <v>73282541.63000001</v>
      </c>
      <c r="Q10" s="51">
        <f>Q7-Q8</f>
        <v>878912577.19000006</v>
      </c>
      <c r="R10" s="25"/>
    </row>
    <row r="11" spans="1:18" x14ac:dyDescent="0.35">
      <c r="A11" s="22" t="s">
        <v>15</v>
      </c>
      <c r="B11" s="26">
        <f>B10/B4*100</f>
        <v>99.314346953916896</v>
      </c>
      <c r="C11" s="26">
        <f t="shared" ref="C11:O11" si="2">C10/C4*100</f>
        <v>99.263361817839339</v>
      </c>
      <c r="D11" s="26">
        <f t="shared" si="2"/>
        <v>99.254674090671529</v>
      </c>
      <c r="E11" s="26">
        <f t="shared" si="2"/>
        <v>99.196564667693281</v>
      </c>
      <c r="F11" s="26">
        <f t="shared" si="2"/>
        <v>99.173612953798795</v>
      </c>
      <c r="G11" s="26">
        <f t="shared" si="2"/>
        <v>99.238854896070066</v>
      </c>
      <c r="H11" s="26">
        <f t="shared" si="2"/>
        <v>99.231748793444268</v>
      </c>
      <c r="I11" s="26">
        <f t="shared" si="2"/>
        <v>99.089701032336293</v>
      </c>
      <c r="J11" s="26">
        <f t="shared" si="2"/>
        <v>99.001558774027444</v>
      </c>
      <c r="K11" s="26">
        <f t="shared" si="2"/>
        <v>98.662544602211383</v>
      </c>
      <c r="L11" s="26">
        <f t="shared" si="2"/>
        <v>98.391578548704075</v>
      </c>
      <c r="M11" s="26">
        <f t="shared" si="2"/>
        <v>97.968743115978214</v>
      </c>
      <c r="N11" s="26">
        <f>N10/N4*100</f>
        <v>97.234477139839981</v>
      </c>
      <c r="O11" s="26">
        <f t="shared" si="2"/>
        <v>96.409375939940318</v>
      </c>
      <c r="P11" s="26">
        <f>P10/P4*100</f>
        <v>93.491111224856411</v>
      </c>
      <c r="Q11" s="26">
        <f>Q10/Q4*100</f>
        <v>98.201039406450988</v>
      </c>
    </row>
    <row r="12" spans="1:18" x14ac:dyDescent="0.35">
      <c r="Q12" s="44"/>
    </row>
    <row r="14" spans="1:18" x14ac:dyDescent="0.35">
      <c r="A14" t="s">
        <v>2</v>
      </c>
      <c r="B14" s="27">
        <f>B11</f>
        <v>99.314346953916896</v>
      </c>
    </row>
    <row r="15" spans="1:18" x14ac:dyDescent="0.35">
      <c r="A15" t="s">
        <v>3</v>
      </c>
      <c r="B15" s="27">
        <f>C11</f>
        <v>99.263361817839339</v>
      </c>
    </row>
    <row r="16" spans="1:18" x14ac:dyDescent="0.35">
      <c r="A16" t="s">
        <v>4</v>
      </c>
      <c r="B16" s="27">
        <f>D11</f>
        <v>99.254674090671529</v>
      </c>
    </row>
    <row r="17" spans="1:2" x14ac:dyDescent="0.35">
      <c r="A17" t="s">
        <v>5</v>
      </c>
      <c r="B17" s="27">
        <f>E11</f>
        <v>99.196564667693281</v>
      </c>
    </row>
    <row r="18" spans="1:2" x14ac:dyDescent="0.35">
      <c r="A18" t="s">
        <v>6</v>
      </c>
      <c r="B18" s="27">
        <f>F11</f>
        <v>99.173612953798795</v>
      </c>
    </row>
    <row r="19" spans="1:2" x14ac:dyDescent="0.35">
      <c r="A19" t="s">
        <v>7</v>
      </c>
      <c r="B19" s="27">
        <f>G11</f>
        <v>99.238854896070066</v>
      </c>
    </row>
    <row r="20" spans="1:2" x14ac:dyDescent="0.35">
      <c r="A20" t="s">
        <v>8</v>
      </c>
      <c r="B20" s="27">
        <f>H11</f>
        <v>99.231748793444268</v>
      </c>
    </row>
    <row r="21" spans="1:2" x14ac:dyDescent="0.35">
      <c r="A21" t="s">
        <v>16</v>
      </c>
      <c r="B21" s="27">
        <f>I11</f>
        <v>99.089701032336293</v>
      </c>
    </row>
    <row r="22" spans="1:2" x14ac:dyDescent="0.35">
      <c r="A22" t="s">
        <v>31</v>
      </c>
      <c r="B22" s="27">
        <f>J11</f>
        <v>99.001558774027444</v>
      </c>
    </row>
    <row r="23" spans="1:2" x14ac:dyDescent="0.35">
      <c r="A23" t="s">
        <v>48</v>
      </c>
      <c r="B23" s="27">
        <f>K11</f>
        <v>98.662544602211383</v>
      </c>
    </row>
    <row r="24" spans="1:2" x14ac:dyDescent="0.35">
      <c r="A24" t="s">
        <v>65</v>
      </c>
      <c r="B24" s="27">
        <f>L11</f>
        <v>98.391578548704075</v>
      </c>
    </row>
    <row r="25" spans="1:2" x14ac:dyDescent="0.35">
      <c r="A25" t="s">
        <v>78</v>
      </c>
      <c r="B25" s="27">
        <f>M11</f>
        <v>97.968743115978214</v>
      </c>
    </row>
    <row r="26" spans="1:2" x14ac:dyDescent="0.35">
      <c r="A26" t="s">
        <v>80</v>
      </c>
      <c r="B26" s="27">
        <f>N11</f>
        <v>97.234477139839981</v>
      </c>
    </row>
    <row r="27" spans="1:2" x14ac:dyDescent="0.35">
      <c r="A27" t="s">
        <v>91</v>
      </c>
      <c r="B27" s="27">
        <f>O11</f>
        <v>96.409375939940318</v>
      </c>
    </row>
    <row r="28" spans="1:2" x14ac:dyDescent="0.35">
      <c r="A28" t="s">
        <v>111</v>
      </c>
      <c r="B28" s="27">
        <f>P11</f>
        <v>93.491111224856411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41"/>
  <sheetViews>
    <sheetView zoomScale="85" zoomScaleNormal="85" workbookViewId="0">
      <selection activeCell="E1" sqref="E1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7.90625" customWidth="1"/>
    <col min="18" max="18" width="18.54296875" bestFit="1" customWidth="1"/>
    <col min="19" max="19" width="13.90625" bestFit="1" customWidth="1"/>
    <col min="257" max="257" width="32.08984375" customWidth="1"/>
    <col min="258" max="259" width="17.90625" bestFit="1" customWidth="1"/>
    <col min="260" max="261" width="17.08984375" bestFit="1" customWidth="1"/>
    <col min="262" max="266" width="17.90625" bestFit="1" customWidth="1"/>
    <col min="267" max="267" width="17.08984375" bestFit="1" customWidth="1"/>
    <col min="268" max="268" width="16.90625" bestFit="1" customWidth="1"/>
    <col min="269" max="269" width="17.90625" bestFit="1" customWidth="1"/>
    <col min="270" max="270" width="17.08984375" bestFit="1" customWidth="1"/>
    <col min="271" max="272" width="17.90625" bestFit="1" customWidth="1"/>
    <col min="273" max="273" width="17.90625" customWidth="1"/>
    <col min="274" max="274" width="18.54296875" bestFit="1" customWidth="1"/>
    <col min="275" max="275" width="13.90625" bestFit="1" customWidth="1"/>
    <col min="513" max="513" width="32.08984375" customWidth="1"/>
    <col min="514" max="515" width="17.90625" bestFit="1" customWidth="1"/>
    <col min="516" max="517" width="17.08984375" bestFit="1" customWidth="1"/>
    <col min="518" max="522" width="17.90625" bestFit="1" customWidth="1"/>
    <col min="523" max="523" width="17.08984375" bestFit="1" customWidth="1"/>
    <col min="524" max="524" width="16.90625" bestFit="1" customWidth="1"/>
    <col min="525" max="525" width="17.90625" bestFit="1" customWidth="1"/>
    <col min="526" max="526" width="17.08984375" bestFit="1" customWidth="1"/>
    <col min="527" max="528" width="17.90625" bestFit="1" customWidth="1"/>
    <col min="529" max="529" width="17.90625" customWidth="1"/>
    <col min="530" max="530" width="18.54296875" bestFit="1" customWidth="1"/>
    <col min="531" max="531" width="13.90625" bestFit="1" customWidth="1"/>
    <col min="769" max="769" width="32.08984375" customWidth="1"/>
    <col min="770" max="771" width="17.90625" bestFit="1" customWidth="1"/>
    <col min="772" max="773" width="17.08984375" bestFit="1" customWidth="1"/>
    <col min="774" max="778" width="17.90625" bestFit="1" customWidth="1"/>
    <col min="779" max="779" width="17.08984375" bestFit="1" customWidth="1"/>
    <col min="780" max="780" width="16.90625" bestFit="1" customWidth="1"/>
    <col min="781" max="781" width="17.90625" bestFit="1" customWidth="1"/>
    <col min="782" max="782" width="17.08984375" bestFit="1" customWidth="1"/>
    <col min="783" max="784" width="17.90625" bestFit="1" customWidth="1"/>
    <col min="785" max="785" width="17.90625" customWidth="1"/>
    <col min="786" max="786" width="18.54296875" bestFit="1" customWidth="1"/>
    <col min="787" max="787" width="13.90625" bestFit="1" customWidth="1"/>
    <col min="1025" max="1025" width="32.08984375" customWidth="1"/>
    <col min="1026" max="1027" width="17.90625" bestFit="1" customWidth="1"/>
    <col min="1028" max="1029" width="17.08984375" bestFit="1" customWidth="1"/>
    <col min="1030" max="1034" width="17.90625" bestFit="1" customWidth="1"/>
    <col min="1035" max="1035" width="17.08984375" bestFit="1" customWidth="1"/>
    <col min="1036" max="1036" width="16.90625" bestFit="1" customWidth="1"/>
    <col min="1037" max="1037" width="17.90625" bestFit="1" customWidth="1"/>
    <col min="1038" max="1038" width="17.08984375" bestFit="1" customWidth="1"/>
    <col min="1039" max="1040" width="17.90625" bestFit="1" customWidth="1"/>
    <col min="1041" max="1041" width="17.90625" customWidth="1"/>
    <col min="1042" max="1042" width="18.54296875" bestFit="1" customWidth="1"/>
    <col min="1043" max="1043" width="13.90625" bestFit="1" customWidth="1"/>
    <col min="1281" max="1281" width="32.08984375" customWidth="1"/>
    <col min="1282" max="1283" width="17.90625" bestFit="1" customWidth="1"/>
    <col min="1284" max="1285" width="17.08984375" bestFit="1" customWidth="1"/>
    <col min="1286" max="1290" width="17.90625" bestFit="1" customWidth="1"/>
    <col min="1291" max="1291" width="17.08984375" bestFit="1" customWidth="1"/>
    <col min="1292" max="1292" width="16.90625" bestFit="1" customWidth="1"/>
    <col min="1293" max="1293" width="17.90625" bestFit="1" customWidth="1"/>
    <col min="1294" max="1294" width="17.08984375" bestFit="1" customWidth="1"/>
    <col min="1295" max="1296" width="17.90625" bestFit="1" customWidth="1"/>
    <col min="1297" max="1297" width="17.90625" customWidth="1"/>
    <col min="1298" max="1298" width="18.54296875" bestFit="1" customWidth="1"/>
    <col min="1299" max="1299" width="13.90625" bestFit="1" customWidth="1"/>
    <col min="1537" max="1537" width="32.08984375" customWidth="1"/>
    <col min="1538" max="1539" width="17.90625" bestFit="1" customWidth="1"/>
    <col min="1540" max="1541" width="17.08984375" bestFit="1" customWidth="1"/>
    <col min="1542" max="1546" width="17.90625" bestFit="1" customWidth="1"/>
    <col min="1547" max="1547" width="17.08984375" bestFit="1" customWidth="1"/>
    <col min="1548" max="1548" width="16.90625" bestFit="1" customWidth="1"/>
    <col min="1549" max="1549" width="17.90625" bestFit="1" customWidth="1"/>
    <col min="1550" max="1550" width="17.08984375" bestFit="1" customWidth="1"/>
    <col min="1551" max="1552" width="17.90625" bestFit="1" customWidth="1"/>
    <col min="1553" max="1553" width="17.90625" customWidth="1"/>
    <col min="1554" max="1554" width="18.54296875" bestFit="1" customWidth="1"/>
    <col min="1555" max="1555" width="13.90625" bestFit="1" customWidth="1"/>
    <col min="1793" max="1793" width="32.08984375" customWidth="1"/>
    <col min="1794" max="1795" width="17.90625" bestFit="1" customWidth="1"/>
    <col min="1796" max="1797" width="17.08984375" bestFit="1" customWidth="1"/>
    <col min="1798" max="1802" width="17.90625" bestFit="1" customWidth="1"/>
    <col min="1803" max="1803" width="17.08984375" bestFit="1" customWidth="1"/>
    <col min="1804" max="1804" width="16.90625" bestFit="1" customWidth="1"/>
    <col min="1805" max="1805" width="17.90625" bestFit="1" customWidth="1"/>
    <col min="1806" max="1806" width="17.08984375" bestFit="1" customWidth="1"/>
    <col min="1807" max="1808" width="17.90625" bestFit="1" customWidth="1"/>
    <col min="1809" max="1809" width="17.90625" customWidth="1"/>
    <col min="1810" max="1810" width="18.54296875" bestFit="1" customWidth="1"/>
    <col min="1811" max="1811" width="13.90625" bestFit="1" customWidth="1"/>
    <col min="2049" max="2049" width="32.08984375" customWidth="1"/>
    <col min="2050" max="2051" width="17.90625" bestFit="1" customWidth="1"/>
    <col min="2052" max="2053" width="17.08984375" bestFit="1" customWidth="1"/>
    <col min="2054" max="2058" width="17.90625" bestFit="1" customWidth="1"/>
    <col min="2059" max="2059" width="17.08984375" bestFit="1" customWidth="1"/>
    <col min="2060" max="2060" width="16.90625" bestFit="1" customWidth="1"/>
    <col min="2061" max="2061" width="17.90625" bestFit="1" customWidth="1"/>
    <col min="2062" max="2062" width="17.08984375" bestFit="1" customWidth="1"/>
    <col min="2063" max="2064" width="17.90625" bestFit="1" customWidth="1"/>
    <col min="2065" max="2065" width="17.90625" customWidth="1"/>
    <col min="2066" max="2066" width="18.54296875" bestFit="1" customWidth="1"/>
    <col min="2067" max="2067" width="13.90625" bestFit="1" customWidth="1"/>
    <col min="2305" max="2305" width="32.08984375" customWidth="1"/>
    <col min="2306" max="2307" width="17.90625" bestFit="1" customWidth="1"/>
    <col min="2308" max="2309" width="17.08984375" bestFit="1" customWidth="1"/>
    <col min="2310" max="2314" width="17.90625" bestFit="1" customWidth="1"/>
    <col min="2315" max="2315" width="17.08984375" bestFit="1" customWidth="1"/>
    <col min="2316" max="2316" width="16.90625" bestFit="1" customWidth="1"/>
    <col min="2317" max="2317" width="17.90625" bestFit="1" customWidth="1"/>
    <col min="2318" max="2318" width="17.08984375" bestFit="1" customWidth="1"/>
    <col min="2319" max="2320" width="17.90625" bestFit="1" customWidth="1"/>
    <col min="2321" max="2321" width="17.90625" customWidth="1"/>
    <col min="2322" max="2322" width="18.54296875" bestFit="1" customWidth="1"/>
    <col min="2323" max="2323" width="13.90625" bestFit="1" customWidth="1"/>
    <col min="2561" max="2561" width="32.08984375" customWidth="1"/>
    <col min="2562" max="2563" width="17.90625" bestFit="1" customWidth="1"/>
    <col min="2564" max="2565" width="17.08984375" bestFit="1" customWidth="1"/>
    <col min="2566" max="2570" width="17.90625" bestFit="1" customWidth="1"/>
    <col min="2571" max="2571" width="17.08984375" bestFit="1" customWidth="1"/>
    <col min="2572" max="2572" width="16.90625" bestFit="1" customWidth="1"/>
    <col min="2573" max="2573" width="17.90625" bestFit="1" customWidth="1"/>
    <col min="2574" max="2574" width="17.08984375" bestFit="1" customWidth="1"/>
    <col min="2575" max="2576" width="17.90625" bestFit="1" customWidth="1"/>
    <col min="2577" max="2577" width="17.90625" customWidth="1"/>
    <col min="2578" max="2578" width="18.54296875" bestFit="1" customWidth="1"/>
    <col min="2579" max="2579" width="13.90625" bestFit="1" customWidth="1"/>
    <col min="2817" max="2817" width="32.08984375" customWidth="1"/>
    <col min="2818" max="2819" width="17.90625" bestFit="1" customWidth="1"/>
    <col min="2820" max="2821" width="17.08984375" bestFit="1" customWidth="1"/>
    <col min="2822" max="2826" width="17.90625" bestFit="1" customWidth="1"/>
    <col min="2827" max="2827" width="17.08984375" bestFit="1" customWidth="1"/>
    <col min="2828" max="2828" width="16.90625" bestFit="1" customWidth="1"/>
    <col min="2829" max="2829" width="17.90625" bestFit="1" customWidth="1"/>
    <col min="2830" max="2830" width="17.08984375" bestFit="1" customWidth="1"/>
    <col min="2831" max="2832" width="17.90625" bestFit="1" customWidth="1"/>
    <col min="2833" max="2833" width="17.90625" customWidth="1"/>
    <col min="2834" max="2834" width="18.54296875" bestFit="1" customWidth="1"/>
    <col min="2835" max="2835" width="13.90625" bestFit="1" customWidth="1"/>
    <col min="3073" max="3073" width="32.08984375" customWidth="1"/>
    <col min="3074" max="3075" width="17.90625" bestFit="1" customWidth="1"/>
    <col min="3076" max="3077" width="17.08984375" bestFit="1" customWidth="1"/>
    <col min="3078" max="3082" width="17.90625" bestFit="1" customWidth="1"/>
    <col min="3083" max="3083" width="17.08984375" bestFit="1" customWidth="1"/>
    <col min="3084" max="3084" width="16.90625" bestFit="1" customWidth="1"/>
    <col min="3085" max="3085" width="17.90625" bestFit="1" customWidth="1"/>
    <col min="3086" max="3086" width="17.08984375" bestFit="1" customWidth="1"/>
    <col min="3087" max="3088" width="17.90625" bestFit="1" customWidth="1"/>
    <col min="3089" max="3089" width="17.90625" customWidth="1"/>
    <col min="3090" max="3090" width="18.54296875" bestFit="1" customWidth="1"/>
    <col min="3091" max="3091" width="13.90625" bestFit="1" customWidth="1"/>
    <col min="3329" max="3329" width="32.08984375" customWidth="1"/>
    <col min="3330" max="3331" width="17.90625" bestFit="1" customWidth="1"/>
    <col min="3332" max="3333" width="17.08984375" bestFit="1" customWidth="1"/>
    <col min="3334" max="3338" width="17.90625" bestFit="1" customWidth="1"/>
    <col min="3339" max="3339" width="17.08984375" bestFit="1" customWidth="1"/>
    <col min="3340" max="3340" width="16.90625" bestFit="1" customWidth="1"/>
    <col min="3341" max="3341" width="17.90625" bestFit="1" customWidth="1"/>
    <col min="3342" max="3342" width="17.08984375" bestFit="1" customWidth="1"/>
    <col min="3343" max="3344" width="17.90625" bestFit="1" customWidth="1"/>
    <col min="3345" max="3345" width="17.90625" customWidth="1"/>
    <col min="3346" max="3346" width="18.54296875" bestFit="1" customWidth="1"/>
    <col min="3347" max="3347" width="13.90625" bestFit="1" customWidth="1"/>
    <col min="3585" max="3585" width="32.08984375" customWidth="1"/>
    <col min="3586" max="3587" width="17.90625" bestFit="1" customWidth="1"/>
    <col min="3588" max="3589" width="17.08984375" bestFit="1" customWidth="1"/>
    <col min="3590" max="3594" width="17.90625" bestFit="1" customWidth="1"/>
    <col min="3595" max="3595" width="17.08984375" bestFit="1" customWidth="1"/>
    <col min="3596" max="3596" width="16.90625" bestFit="1" customWidth="1"/>
    <col min="3597" max="3597" width="17.90625" bestFit="1" customWidth="1"/>
    <col min="3598" max="3598" width="17.08984375" bestFit="1" customWidth="1"/>
    <col min="3599" max="3600" width="17.90625" bestFit="1" customWidth="1"/>
    <col min="3601" max="3601" width="17.90625" customWidth="1"/>
    <col min="3602" max="3602" width="18.54296875" bestFit="1" customWidth="1"/>
    <col min="3603" max="3603" width="13.90625" bestFit="1" customWidth="1"/>
    <col min="3841" max="3841" width="32.08984375" customWidth="1"/>
    <col min="3842" max="3843" width="17.90625" bestFit="1" customWidth="1"/>
    <col min="3844" max="3845" width="17.08984375" bestFit="1" customWidth="1"/>
    <col min="3846" max="3850" width="17.90625" bestFit="1" customWidth="1"/>
    <col min="3851" max="3851" width="17.08984375" bestFit="1" customWidth="1"/>
    <col min="3852" max="3852" width="16.90625" bestFit="1" customWidth="1"/>
    <col min="3853" max="3853" width="17.90625" bestFit="1" customWidth="1"/>
    <col min="3854" max="3854" width="17.08984375" bestFit="1" customWidth="1"/>
    <col min="3855" max="3856" width="17.90625" bestFit="1" customWidth="1"/>
    <col min="3857" max="3857" width="17.90625" customWidth="1"/>
    <col min="3858" max="3858" width="18.54296875" bestFit="1" customWidth="1"/>
    <col min="3859" max="3859" width="13.90625" bestFit="1" customWidth="1"/>
    <col min="4097" max="4097" width="32.08984375" customWidth="1"/>
    <col min="4098" max="4099" width="17.90625" bestFit="1" customWidth="1"/>
    <col min="4100" max="4101" width="17.08984375" bestFit="1" customWidth="1"/>
    <col min="4102" max="4106" width="17.90625" bestFit="1" customWidth="1"/>
    <col min="4107" max="4107" width="17.08984375" bestFit="1" customWidth="1"/>
    <col min="4108" max="4108" width="16.90625" bestFit="1" customWidth="1"/>
    <col min="4109" max="4109" width="17.90625" bestFit="1" customWidth="1"/>
    <col min="4110" max="4110" width="17.08984375" bestFit="1" customWidth="1"/>
    <col min="4111" max="4112" width="17.90625" bestFit="1" customWidth="1"/>
    <col min="4113" max="4113" width="17.90625" customWidth="1"/>
    <col min="4114" max="4114" width="18.54296875" bestFit="1" customWidth="1"/>
    <col min="4115" max="4115" width="13.90625" bestFit="1" customWidth="1"/>
    <col min="4353" max="4353" width="32.08984375" customWidth="1"/>
    <col min="4354" max="4355" width="17.90625" bestFit="1" customWidth="1"/>
    <col min="4356" max="4357" width="17.08984375" bestFit="1" customWidth="1"/>
    <col min="4358" max="4362" width="17.90625" bestFit="1" customWidth="1"/>
    <col min="4363" max="4363" width="17.08984375" bestFit="1" customWidth="1"/>
    <col min="4364" max="4364" width="16.90625" bestFit="1" customWidth="1"/>
    <col min="4365" max="4365" width="17.90625" bestFit="1" customWidth="1"/>
    <col min="4366" max="4366" width="17.08984375" bestFit="1" customWidth="1"/>
    <col min="4367" max="4368" width="17.90625" bestFit="1" customWidth="1"/>
    <col min="4369" max="4369" width="17.90625" customWidth="1"/>
    <col min="4370" max="4370" width="18.54296875" bestFit="1" customWidth="1"/>
    <col min="4371" max="4371" width="13.90625" bestFit="1" customWidth="1"/>
    <col min="4609" max="4609" width="32.08984375" customWidth="1"/>
    <col min="4610" max="4611" width="17.90625" bestFit="1" customWidth="1"/>
    <col min="4612" max="4613" width="17.08984375" bestFit="1" customWidth="1"/>
    <col min="4614" max="4618" width="17.90625" bestFit="1" customWidth="1"/>
    <col min="4619" max="4619" width="17.08984375" bestFit="1" customWidth="1"/>
    <col min="4620" max="4620" width="16.90625" bestFit="1" customWidth="1"/>
    <col min="4621" max="4621" width="17.90625" bestFit="1" customWidth="1"/>
    <col min="4622" max="4622" width="17.08984375" bestFit="1" customWidth="1"/>
    <col min="4623" max="4624" width="17.90625" bestFit="1" customWidth="1"/>
    <col min="4625" max="4625" width="17.90625" customWidth="1"/>
    <col min="4626" max="4626" width="18.54296875" bestFit="1" customWidth="1"/>
    <col min="4627" max="4627" width="13.90625" bestFit="1" customWidth="1"/>
    <col min="4865" max="4865" width="32.08984375" customWidth="1"/>
    <col min="4866" max="4867" width="17.90625" bestFit="1" customWidth="1"/>
    <col min="4868" max="4869" width="17.08984375" bestFit="1" customWidth="1"/>
    <col min="4870" max="4874" width="17.90625" bestFit="1" customWidth="1"/>
    <col min="4875" max="4875" width="17.08984375" bestFit="1" customWidth="1"/>
    <col min="4876" max="4876" width="16.90625" bestFit="1" customWidth="1"/>
    <col min="4877" max="4877" width="17.90625" bestFit="1" customWidth="1"/>
    <col min="4878" max="4878" width="17.08984375" bestFit="1" customWidth="1"/>
    <col min="4879" max="4880" width="17.90625" bestFit="1" customWidth="1"/>
    <col min="4881" max="4881" width="17.90625" customWidth="1"/>
    <col min="4882" max="4882" width="18.54296875" bestFit="1" customWidth="1"/>
    <col min="4883" max="4883" width="13.90625" bestFit="1" customWidth="1"/>
    <col min="5121" max="5121" width="32.08984375" customWidth="1"/>
    <col min="5122" max="5123" width="17.90625" bestFit="1" customWidth="1"/>
    <col min="5124" max="5125" width="17.08984375" bestFit="1" customWidth="1"/>
    <col min="5126" max="5130" width="17.90625" bestFit="1" customWidth="1"/>
    <col min="5131" max="5131" width="17.08984375" bestFit="1" customWidth="1"/>
    <col min="5132" max="5132" width="16.90625" bestFit="1" customWidth="1"/>
    <col min="5133" max="5133" width="17.90625" bestFit="1" customWidth="1"/>
    <col min="5134" max="5134" width="17.08984375" bestFit="1" customWidth="1"/>
    <col min="5135" max="5136" width="17.90625" bestFit="1" customWidth="1"/>
    <col min="5137" max="5137" width="17.90625" customWidth="1"/>
    <col min="5138" max="5138" width="18.54296875" bestFit="1" customWidth="1"/>
    <col min="5139" max="5139" width="13.90625" bestFit="1" customWidth="1"/>
    <col min="5377" max="5377" width="32.08984375" customWidth="1"/>
    <col min="5378" max="5379" width="17.90625" bestFit="1" customWidth="1"/>
    <col min="5380" max="5381" width="17.08984375" bestFit="1" customWidth="1"/>
    <col min="5382" max="5386" width="17.90625" bestFit="1" customWidth="1"/>
    <col min="5387" max="5387" width="17.08984375" bestFit="1" customWidth="1"/>
    <col min="5388" max="5388" width="16.90625" bestFit="1" customWidth="1"/>
    <col min="5389" max="5389" width="17.90625" bestFit="1" customWidth="1"/>
    <col min="5390" max="5390" width="17.08984375" bestFit="1" customWidth="1"/>
    <col min="5391" max="5392" width="17.90625" bestFit="1" customWidth="1"/>
    <col min="5393" max="5393" width="17.90625" customWidth="1"/>
    <col min="5394" max="5394" width="18.54296875" bestFit="1" customWidth="1"/>
    <col min="5395" max="5395" width="13.90625" bestFit="1" customWidth="1"/>
    <col min="5633" max="5633" width="32.08984375" customWidth="1"/>
    <col min="5634" max="5635" width="17.90625" bestFit="1" customWidth="1"/>
    <col min="5636" max="5637" width="17.08984375" bestFit="1" customWidth="1"/>
    <col min="5638" max="5642" width="17.90625" bestFit="1" customWidth="1"/>
    <col min="5643" max="5643" width="17.08984375" bestFit="1" customWidth="1"/>
    <col min="5644" max="5644" width="16.90625" bestFit="1" customWidth="1"/>
    <col min="5645" max="5645" width="17.90625" bestFit="1" customWidth="1"/>
    <col min="5646" max="5646" width="17.08984375" bestFit="1" customWidth="1"/>
    <col min="5647" max="5648" width="17.90625" bestFit="1" customWidth="1"/>
    <col min="5649" max="5649" width="17.90625" customWidth="1"/>
    <col min="5650" max="5650" width="18.54296875" bestFit="1" customWidth="1"/>
    <col min="5651" max="5651" width="13.90625" bestFit="1" customWidth="1"/>
    <col min="5889" max="5889" width="32.08984375" customWidth="1"/>
    <col min="5890" max="5891" width="17.90625" bestFit="1" customWidth="1"/>
    <col min="5892" max="5893" width="17.08984375" bestFit="1" customWidth="1"/>
    <col min="5894" max="5898" width="17.90625" bestFit="1" customWidth="1"/>
    <col min="5899" max="5899" width="17.08984375" bestFit="1" customWidth="1"/>
    <col min="5900" max="5900" width="16.90625" bestFit="1" customWidth="1"/>
    <col min="5901" max="5901" width="17.90625" bestFit="1" customWidth="1"/>
    <col min="5902" max="5902" width="17.08984375" bestFit="1" customWidth="1"/>
    <col min="5903" max="5904" width="17.90625" bestFit="1" customWidth="1"/>
    <col min="5905" max="5905" width="17.90625" customWidth="1"/>
    <col min="5906" max="5906" width="18.54296875" bestFit="1" customWidth="1"/>
    <col min="5907" max="5907" width="13.90625" bestFit="1" customWidth="1"/>
    <col min="6145" max="6145" width="32.08984375" customWidth="1"/>
    <col min="6146" max="6147" width="17.90625" bestFit="1" customWidth="1"/>
    <col min="6148" max="6149" width="17.08984375" bestFit="1" customWidth="1"/>
    <col min="6150" max="6154" width="17.90625" bestFit="1" customWidth="1"/>
    <col min="6155" max="6155" width="17.08984375" bestFit="1" customWidth="1"/>
    <col min="6156" max="6156" width="16.90625" bestFit="1" customWidth="1"/>
    <col min="6157" max="6157" width="17.90625" bestFit="1" customWidth="1"/>
    <col min="6158" max="6158" width="17.08984375" bestFit="1" customWidth="1"/>
    <col min="6159" max="6160" width="17.90625" bestFit="1" customWidth="1"/>
    <col min="6161" max="6161" width="17.90625" customWidth="1"/>
    <col min="6162" max="6162" width="18.54296875" bestFit="1" customWidth="1"/>
    <col min="6163" max="6163" width="13.90625" bestFit="1" customWidth="1"/>
    <col min="6401" max="6401" width="32.08984375" customWidth="1"/>
    <col min="6402" max="6403" width="17.90625" bestFit="1" customWidth="1"/>
    <col min="6404" max="6405" width="17.08984375" bestFit="1" customWidth="1"/>
    <col min="6406" max="6410" width="17.90625" bestFit="1" customWidth="1"/>
    <col min="6411" max="6411" width="17.08984375" bestFit="1" customWidth="1"/>
    <col min="6412" max="6412" width="16.90625" bestFit="1" customWidth="1"/>
    <col min="6413" max="6413" width="17.90625" bestFit="1" customWidth="1"/>
    <col min="6414" max="6414" width="17.08984375" bestFit="1" customWidth="1"/>
    <col min="6415" max="6416" width="17.90625" bestFit="1" customWidth="1"/>
    <col min="6417" max="6417" width="17.90625" customWidth="1"/>
    <col min="6418" max="6418" width="18.54296875" bestFit="1" customWidth="1"/>
    <col min="6419" max="6419" width="13.90625" bestFit="1" customWidth="1"/>
    <col min="6657" max="6657" width="32.08984375" customWidth="1"/>
    <col min="6658" max="6659" width="17.90625" bestFit="1" customWidth="1"/>
    <col min="6660" max="6661" width="17.08984375" bestFit="1" customWidth="1"/>
    <col min="6662" max="6666" width="17.90625" bestFit="1" customWidth="1"/>
    <col min="6667" max="6667" width="17.08984375" bestFit="1" customWidth="1"/>
    <col min="6668" max="6668" width="16.90625" bestFit="1" customWidth="1"/>
    <col min="6669" max="6669" width="17.90625" bestFit="1" customWidth="1"/>
    <col min="6670" max="6670" width="17.08984375" bestFit="1" customWidth="1"/>
    <col min="6671" max="6672" width="17.90625" bestFit="1" customWidth="1"/>
    <col min="6673" max="6673" width="17.90625" customWidth="1"/>
    <col min="6674" max="6674" width="18.54296875" bestFit="1" customWidth="1"/>
    <col min="6675" max="6675" width="13.90625" bestFit="1" customWidth="1"/>
    <col min="6913" max="6913" width="32.08984375" customWidth="1"/>
    <col min="6914" max="6915" width="17.90625" bestFit="1" customWidth="1"/>
    <col min="6916" max="6917" width="17.08984375" bestFit="1" customWidth="1"/>
    <col min="6918" max="6922" width="17.90625" bestFit="1" customWidth="1"/>
    <col min="6923" max="6923" width="17.08984375" bestFit="1" customWidth="1"/>
    <col min="6924" max="6924" width="16.90625" bestFit="1" customWidth="1"/>
    <col min="6925" max="6925" width="17.90625" bestFit="1" customWidth="1"/>
    <col min="6926" max="6926" width="17.08984375" bestFit="1" customWidth="1"/>
    <col min="6927" max="6928" width="17.90625" bestFit="1" customWidth="1"/>
    <col min="6929" max="6929" width="17.90625" customWidth="1"/>
    <col min="6930" max="6930" width="18.54296875" bestFit="1" customWidth="1"/>
    <col min="6931" max="6931" width="13.90625" bestFit="1" customWidth="1"/>
    <col min="7169" max="7169" width="32.08984375" customWidth="1"/>
    <col min="7170" max="7171" width="17.90625" bestFit="1" customWidth="1"/>
    <col min="7172" max="7173" width="17.08984375" bestFit="1" customWidth="1"/>
    <col min="7174" max="7178" width="17.90625" bestFit="1" customWidth="1"/>
    <col min="7179" max="7179" width="17.08984375" bestFit="1" customWidth="1"/>
    <col min="7180" max="7180" width="16.90625" bestFit="1" customWidth="1"/>
    <col min="7181" max="7181" width="17.90625" bestFit="1" customWidth="1"/>
    <col min="7182" max="7182" width="17.08984375" bestFit="1" customWidth="1"/>
    <col min="7183" max="7184" width="17.90625" bestFit="1" customWidth="1"/>
    <col min="7185" max="7185" width="17.90625" customWidth="1"/>
    <col min="7186" max="7186" width="18.54296875" bestFit="1" customWidth="1"/>
    <col min="7187" max="7187" width="13.90625" bestFit="1" customWidth="1"/>
    <col min="7425" max="7425" width="32.08984375" customWidth="1"/>
    <col min="7426" max="7427" width="17.90625" bestFit="1" customWidth="1"/>
    <col min="7428" max="7429" width="17.08984375" bestFit="1" customWidth="1"/>
    <col min="7430" max="7434" width="17.90625" bestFit="1" customWidth="1"/>
    <col min="7435" max="7435" width="17.08984375" bestFit="1" customWidth="1"/>
    <col min="7436" max="7436" width="16.90625" bestFit="1" customWidth="1"/>
    <col min="7437" max="7437" width="17.90625" bestFit="1" customWidth="1"/>
    <col min="7438" max="7438" width="17.08984375" bestFit="1" customWidth="1"/>
    <col min="7439" max="7440" width="17.90625" bestFit="1" customWidth="1"/>
    <col min="7441" max="7441" width="17.90625" customWidth="1"/>
    <col min="7442" max="7442" width="18.54296875" bestFit="1" customWidth="1"/>
    <col min="7443" max="7443" width="13.90625" bestFit="1" customWidth="1"/>
    <col min="7681" max="7681" width="32.08984375" customWidth="1"/>
    <col min="7682" max="7683" width="17.90625" bestFit="1" customWidth="1"/>
    <col min="7684" max="7685" width="17.08984375" bestFit="1" customWidth="1"/>
    <col min="7686" max="7690" width="17.90625" bestFit="1" customWidth="1"/>
    <col min="7691" max="7691" width="17.08984375" bestFit="1" customWidth="1"/>
    <col min="7692" max="7692" width="16.90625" bestFit="1" customWidth="1"/>
    <col min="7693" max="7693" width="17.90625" bestFit="1" customWidth="1"/>
    <col min="7694" max="7694" width="17.08984375" bestFit="1" customWidth="1"/>
    <col min="7695" max="7696" width="17.90625" bestFit="1" customWidth="1"/>
    <col min="7697" max="7697" width="17.90625" customWidth="1"/>
    <col min="7698" max="7698" width="18.54296875" bestFit="1" customWidth="1"/>
    <col min="7699" max="7699" width="13.90625" bestFit="1" customWidth="1"/>
    <col min="7937" max="7937" width="32.08984375" customWidth="1"/>
    <col min="7938" max="7939" width="17.90625" bestFit="1" customWidth="1"/>
    <col min="7940" max="7941" width="17.08984375" bestFit="1" customWidth="1"/>
    <col min="7942" max="7946" width="17.90625" bestFit="1" customWidth="1"/>
    <col min="7947" max="7947" width="17.08984375" bestFit="1" customWidth="1"/>
    <col min="7948" max="7948" width="16.90625" bestFit="1" customWidth="1"/>
    <col min="7949" max="7949" width="17.90625" bestFit="1" customWidth="1"/>
    <col min="7950" max="7950" width="17.08984375" bestFit="1" customWidth="1"/>
    <col min="7951" max="7952" width="17.90625" bestFit="1" customWidth="1"/>
    <col min="7953" max="7953" width="17.90625" customWidth="1"/>
    <col min="7954" max="7954" width="18.54296875" bestFit="1" customWidth="1"/>
    <col min="7955" max="7955" width="13.90625" bestFit="1" customWidth="1"/>
    <col min="8193" max="8193" width="32.08984375" customWidth="1"/>
    <col min="8194" max="8195" width="17.90625" bestFit="1" customWidth="1"/>
    <col min="8196" max="8197" width="17.08984375" bestFit="1" customWidth="1"/>
    <col min="8198" max="8202" width="17.90625" bestFit="1" customWidth="1"/>
    <col min="8203" max="8203" width="17.08984375" bestFit="1" customWidth="1"/>
    <col min="8204" max="8204" width="16.90625" bestFit="1" customWidth="1"/>
    <col min="8205" max="8205" width="17.90625" bestFit="1" customWidth="1"/>
    <col min="8206" max="8206" width="17.08984375" bestFit="1" customWidth="1"/>
    <col min="8207" max="8208" width="17.90625" bestFit="1" customWidth="1"/>
    <col min="8209" max="8209" width="17.90625" customWidth="1"/>
    <col min="8210" max="8210" width="18.54296875" bestFit="1" customWidth="1"/>
    <col min="8211" max="8211" width="13.90625" bestFit="1" customWidth="1"/>
    <col min="8449" max="8449" width="32.08984375" customWidth="1"/>
    <col min="8450" max="8451" width="17.90625" bestFit="1" customWidth="1"/>
    <col min="8452" max="8453" width="17.08984375" bestFit="1" customWidth="1"/>
    <col min="8454" max="8458" width="17.90625" bestFit="1" customWidth="1"/>
    <col min="8459" max="8459" width="17.08984375" bestFit="1" customWidth="1"/>
    <col min="8460" max="8460" width="16.90625" bestFit="1" customWidth="1"/>
    <col min="8461" max="8461" width="17.90625" bestFit="1" customWidth="1"/>
    <col min="8462" max="8462" width="17.08984375" bestFit="1" customWidth="1"/>
    <col min="8463" max="8464" width="17.90625" bestFit="1" customWidth="1"/>
    <col min="8465" max="8465" width="17.90625" customWidth="1"/>
    <col min="8466" max="8466" width="18.54296875" bestFit="1" customWidth="1"/>
    <col min="8467" max="8467" width="13.90625" bestFit="1" customWidth="1"/>
    <col min="8705" max="8705" width="32.08984375" customWidth="1"/>
    <col min="8706" max="8707" width="17.90625" bestFit="1" customWidth="1"/>
    <col min="8708" max="8709" width="17.08984375" bestFit="1" customWidth="1"/>
    <col min="8710" max="8714" width="17.90625" bestFit="1" customWidth="1"/>
    <col min="8715" max="8715" width="17.08984375" bestFit="1" customWidth="1"/>
    <col min="8716" max="8716" width="16.90625" bestFit="1" customWidth="1"/>
    <col min="8717" max="8717" width="17.90625" bestFit="1" customWidth="1"/>
    <col min="8718" max="8718" width="17.08984375" bestFit="1" customWidth="1"/>
    <col min="8719" max="8720" width="17.90625" bestFit="1" customWidth="1"/>
    <col min="8721" max="8721" width="17.90625" customWidth="1"/>
    <col min="8722" max="8722" width="18.54296875" bestFit="1" customWidth="1"/>
    <col min="8723" max="8723" width="13.90625" bestFit="1" customWidth="1"/>
    <col min="8961" max="8961" width="32.08984375" customWidth="1"/>
    <col min="8962" max="8963" width="17.90625" bestFit="1" customWidth="1"/>
    <col min="8964" max="8965" width="17.08984375" bestFit="1" customWidth="1"/>
    <col min="8966" max="8970" width="17.90625" bestFit="1" customWidth="1"/>
    <col min="8971" max="8971" width="17.08984375" bestFit="1" customWidth="1"/>
    <col min="8972" max="8972" width="16.90625" bestFit="1" customWidth="1"/>
    <col min="8973" max="8973" width="17.90625" bestFit="1" customWidth="1"/>
    <col min="8974" max="8974" width="17.08984375" bestFit="1" customWidth="1"/>
    <col min="8975" max="8976" width="17.90625" bestFit="1" customWidth="1"/>
    <col min="8977" max="8977" width="17.90625" customWidth="1"/>
    <col min="8978" max="8978" width="18.54296875" bestFit="1" customWidth="1"/>
    <col min="8979" max="8979" width="13.90625" bestFit="1" customWidth="1"/>
    <col min="9217" max="9217" width="32.08984375" customWidth="1"/>
    <col min="9218" max="9219" width="17.90625" bestFit="1" customWidth="1"/>
    <col min="9220" max="9221" width="17.08984375" bestFit="1" customWidth="1"/>
    <col min="9222" max="9226" width="17.90625" bestFit="1" customWidth="1"/>
    <col min="9227" max="9227" width="17.08984375" bestFit="1" customWidth="1"/>
    <col min="9228" max="9228" width="16.90625" bestFit="1" customWidth="1"/>
    <col min="9229" max="9229" width="17.90625" bestFit="1" customWidth="1"/>
    <col min="9230" max="9230" width="17.08984375" bestFit="1" customWidth="1"/>
    <col min="9231" max="9232" width="17.90625" bestFit="1" customWidth="1"/>
    <col min="9233" max="9233" width="17.90625" customWidth="1"/>
    <col min="9234" max="9234" width="18.54296875" bestFit="1" customWidth="1"/>
    <col min="9235" max="9235" width="13.90625" bestFit="1" customWidth="1"/>
    <col min="9473" max="9473" width="32.08984375" customWidth="1"/>
    <col min="9474" max="9475" width="17.90625" bestFit="1" customWidth="1"/>
    <col min="9476" max="9477" width="17.08984375" bestFit="1" customWidth="1"/>
    <col min="9478" max="9482" width="17.90625" bestFit="1" customWidth="1"/>
    <col min="9483" max="9483" width="17.08984375" bestFit="1" customWidth="1"/>
    <col min="9484" max="9484" width="16.90625" bestFit="1" customWidth="1"/>
    <col min="9485" max="9485" width="17.90625" bestFit="1" customWidth="1"/>
    <col min="9486" max="9486" width="17.08984375" bestFit="1" customWidth="1"/>
    <col min="9487" max="9488" width="17.90625" bestFit="1" customWidth="1"/>
    <col min="9489" max="9489" width="17.90625" customWidth="1"/>
    <col min="9490" max="9490" width="18.54296875" bestFit="1" customWidth="1"/>
    <col min="9491" max="9491" width="13.90625" bestFit="1" customWidth="1"/>
    <col min="9729" max="9729" width="32.08984375" customWidth="1"/>
    <col min="9730" max="9731" width="17.90625" bestFit="1" customWidth="1"/>
    <col min="9732" max="9733" width="17.08984375" bestFit="1" customWidth="1"/>
    <col min="9734" max="9738" width="17.90625" bestFit="1" customWidth="1"/>
    <col min="9739" max="9739" width="17.08984375" bestFit="1" customWidth="1"/>
    <col min="9740" max="9740" width="16.90625" bestFit="1" customWidth="1"/>
    <col min="9741" max="9741" width="17.90625" bestFit="1" customWidth="1"/>
    <col min="9742" max="9742" width="17.08984375" bestFit="1" customWidth="1"/>
    <col min="9743" max="9744" width="17.90625" bestFit="1" customWidth="1"/>
    <col min="9745" max="9745" width="17.90625" customWidth="1"/>
    <col min="9746" max="9746" width="18.54296875" bestFit="1" customWidth="1"/>
    <col min="9747" max="9747" width="13.90625" bestFit="1" customWidth="1"/>
    <col min="9985" max="9985" width="32.08984375" customWidth="1"/>
    <col min="9986" max="9987" width="17.90625" bestFit="1" customWidth="1"/>
    <col min="9988" max="9989" width="17.08984375" bestFit="1" customWidth="1"/>
    <col min="9990" max="9994" width="17.90625" bestFit="1" customWidth="1"/>
    <col min="9995" max="9995" width="17.08984375" bestFit="1" customWidth="1"/>
    <col min="9996" max="9996" width="16.90625" bestFit="1" customWidth="1"/>
    <col min="9997" max="9997" width="17.90625" bestFit="1" customWidth="1"/>
    <col min="9998" max="9998" width="17.08984375" bestFit="1" customWidth="1"/>
    <col min="9999" max="10000" width="17.90625" bestFit="1" customWidth="1"/>
    <col min="10001" max="10001" width="17.90625" customWidth="1"/>
    <col min="10002" max="10002" width="18.54296875" bestFit="1" customWidth="1"/>
    <col min="10003" max="10003" width="13.90625" bestFit="1" customWidth="1"/>
    <col min="10241" max="10241" width="32.08984375" customWidth="1"/>
    <col min="10242" max="10243" width="17.90625" bestFit="1" customWidth="1"/>
    <col min="10244" max="10245" width="17.08984375" bestFit="1" customWidth="1"/>
    <col min="10246" max="10250" width="17.90625" bestFit="1" customWidth="1"/>
    <col min="10251" max="10251" width="17.08984375" bestFit="1" customWidth="1"/>
    <col min="10252" max="10252" width="16.90625" bestFit="1" customWidth="1"/>
    <col min="10253" max="10253" width="17.90625" bestFit="1" customWidth="1"/>
    <col min="10254" max="10254" width="17.08984375" bestFit="1" customWidth="1"/>
    <col min="10255" max="10256" width="17.90625" bestFit="1" customWidth="1"/>
    <col min="10257" max="10257" width="17.90625" customWidth="1"/>
    <col min="10258" max="10258" width="18.54296875" bestFit="1" customWidth="1"/>
    <col min="10259" max="10259" width="13.90625" bestFit="1" customWidth="1"/>
    <col min="10497" max="10497" width="32.08984375" customWidth="1"/>
    <col min="10498" max="10499" width="17.90625" bestFit="1" customWidth="1"/>
    <col min="10500" max="10501" width="17.08984375" bestFit="1" customWidth="1"/>
    <col min="10502" max="10506" width="17.90625" bestFit="1" customWidth="1"/>
    <col min="10507" max="10507" width="17.08984375" bestFit="1" customWidth="1"/>
    <col min="10508" max="10508" width="16.90625" bestFit="1" customWidth="1"/>
    <col min="10509" max="10509" width="17.90625" bestFit="1" customWidth="1"/>
    <col min="10510" max="10510" width="17.08984375" bestFit="1" customWidth="1"/>
    <col min="10511" max="10512" width="17.90625" bestFit="1" customWidth="1"/>
    <col min="10513" max="10513" width="17.90625" customWidth="1"/>
    <col min="10514" max="10514" width="18.54296875" bestFit="1" customWidth="1"/>
    <col min="10515" max="10515" width="13.90625" bestFit="1" customWidth="1"/>
    <col min="10753" max="10753" width="32.08984375" customWidth="1"/>
    <col min="10754" max="10755" width="17.90625" bestFit="1" customWidth="1"/>
    <col min="10756" max="10757" width="17.08984375" bestFit="1" customWidth="1"/>
    <col min="10758" max="10762" width="17.90625" bestFit="1" customWidth="1"/>
    <col min="10763" max="10763" width="17.08984375" bestFit="1" customWidth="1"/>
    <col min="10764" max="10764" width="16.90625" bestFit="1" customWidth="1"/>
    <col min="10765" max="10765" width="17.90625" bestFit="1" customWidth="1"/>
    <col min="10766" max="10766" width="17.08984375" bestFit="1" customWidth="1"/>
    <col min="10767" max="10768" width="17.90625" bestFit="1" customWidth="1"/>
    <col min="10769" max="10769" width="17.90625" customWidth="1"/>
    <col min="10770" max="10770" width="18.54296875" bestFit="1" customWidth="1"/>
    <col min="10771" max="10771" width="13.90625" bestFit="1" customWidth="1"/>
    <col min="11009" max="11009" width="32.08984375" customWidth="1"/>
    <col min="11010" max="11011" width="17.90625" bestFit="1" customWidth="1"/>
    <col min="11012" max="11013" width="17.08984375" bestFit="1" customWidth="1"/>
    <col min="11014" max="11018" width="17.90625" bestFit="1" customWidth="1"/>
    <col min="11019" max="11019" width="17.08984375" bestFit="1" customWidth="1"/>
    <col min="11020" max="11020" width="16.90625" bestFit="1" customWidth="1"/>
    <col min="11021" max="11021" width="17.90625" bestFit="1" customWidth="1"/>
    <col min="11022" max="11022" width="17.08984375" bestFit="1" customWidth="1"/>
    <col min="11023" max="11024" width="17.90625" bestFit="1" customWidth="1"/>
    <col min="11025" max="11025" width="17.90625" customWidth="1"/>
    <col min="11026" max="11026" width="18.54296875" bestFit="1" customWidth="1"/>
    <col min="11027" max="11027" width="13.90625" bestFit="1" customWidth="1"/>
    <col min="11265" max="11265" width="32.08984375" customWidth="1"/>
    <col min="11266" max="11267" width="17.90625" bestFit="1" customWidth="1"/>
    <col min="11268" max="11269" width="17.08984375" bestFit="1" customWidth="1"/>
    <col min="11270" max="11274" width="17.90625" bestFit="1" customWidth="1"/>
    <col min="11275" max="11275" width="17.08984375" bestFit="1" customWidth="1"/>
    <col min="11276" max="11276" width="16.90625" bestFit="1" customWidth="1"/>
    <col min="11277" max="11277" width="17.90625" bestFit="1" customWidth="1"/>
    <col min="11278" max="11278" width="17.08984375" bestFit="1" customWidth="1"/>
    <col min="11279" max="11280" width="17.90625" bestFit="1" customWidth="1"/>
    <col min="11281" max="11281" width="17.90625" customWidth="1"/>
    <col min="11282" max="11282" width="18.54296875" bestFit="1" customWidth="1"/>
    <col min="11283" max="11283" width="13.90625" bestFit="1" customWidth="1"/>
    <col min="11521" max="11521" width="32.08984375" customWidth="1"/>
    <col min="11522" max="11523" width="17.90625" bestFit="1" customWidth="1"/>
    <col min="11524" max="11525" width="17.08984375" bestFit="1" customWidth="1"/>
    <col min="11526" max="11530" width="17.90625" bestFit="1" customWidth="1"/>
    <col min="11531" max="11531" width="17.08984375" bestFit="1" customWidth="1"/>
    <col min="11532" max="11532" width="16.90625" bestFit="1" customWidth="1"/>
    <col min="11533" max="11533" width="17.90625" bestFit="1" customWidth="1"/>
    <col min="11534" max="11534" width="17.08984375" bestFit="1" customWidth="1"/>
    <col min="11535" max="11536" width="17.90625" bestFit="1" customWidth="1"/>
    <col min="11537" max="11537" width="17.90625" customWidth="1"/>
    <col min="11538" max="11538" width="18.54296875" bestFit="1" customWidth="1"/>
    <col min="11539" max="11539" width="13.90625" bestFit="1" customWidth="1"/>
    <col min="11777" max="11777" width="32.08984375" customWidth="1"/>
    <col min="11778" max="11779" width="17.90625" bestFit="1" customWidth="1"/>
    <col min="11780" max="11781" width="17.08984375" bestFit="1" customWidth="1"/>
    <col min="11782" max="11786" width="17.90625" bestFit="1" customWidth="1"/>
    <col min="11787" max="11787" width="17.08984375" bestFit="1" customWidth="1"/>
    <col min="11788" max="11788" width="16.90625" bestFit="1" customWidth="1"/>
    <col min="11789" max="11789" width="17.90625" bestFit="1" customWidth="1"/>
    <col min="11790" max="11790" width="17.08984375" bestFit="1" customWidth="1"/>
    <col min="11791" max="11792" width="17.90625" bestFit="1" customWidth="1"/>
    <col min="11793" max="11793" width="17.90625" customWidth="1"/>
    <col min="11794" max="11794" width="18.54296875" bestFit="1" customWidth="1"/>
    <col min="11795" max="11795" width="13.90625" bestFit="1" customWidth="1"/>
    <col min="12033" max="12033" width="32.08984375" customWidth="1"/>
    <col min="12034" max="12035" width="17.90625" bestFit="1" customWidth="1"/>
    <col min="12036" max="12037" width="17.08984375" bestFit="1" customWidth="1"/>
    <col min="12038" max="12042" width="17.90625" bestFit="1" customWidth="1"/>
    <col min="12043" max="12043" width="17.08984375" bestFit="1" customWidth="1"/>
    <col min="12044" max="12044" width="16.90625" bestFit="1" customWidth="1"/>
    <col min="12045" max="12045" width="17.90625" bestFit="1" customWidth="1"/>
    <col min="12046" max="12046" width="17.08984375" bestFit="1" customWidth="1"/>
    <col min="12047" max="12048" width="17.90625" bestFit="1" customWidth="1"/>
    <col min="12049" max="12049" width="17.90625" customWidth="1"/>
    <col min="12050" max="12050" width="18.54296875" bestFit="1" customWidth="1"/>
    <col min="12051" max="12051" width="13.90625" bestFit="1" customWidth="1"/>
    <col min="12289" max="12289" width="32.08984375" customWidth="1"/>
    <col min="12290" max="12291" width="17.90625" bestFit="1" customWidth="1"/>
    <col min="12292" max="12293" width="17.08984375" bestFit="1" customWidth="1"/>
    <col min="12294" max="12298" width="17.90625" bestFit="1" customWidth="1"/>
    <col min="12299" max="12299" width="17.08984375" bestFit="1" customWidth="1"/>
    <col min="12300" max="12300" width="16.90625" bestFit="1" customWidth="1"/>
    <col min="12301" max="12301" width="17.90625" bestFit="1" customWidth="1"/>
    <col min="12302" max="12302" width="17.08984375" bestFit="1" customWidth="1"/>
    <col min="12303" max="12304" width="17.90625" bestFit="1" customWidth="1"/>
    <col min="12305" max="12305" width="17.90625" customWidth="1"/>
    <col min="12306" max="12306" width="18.54296875" bestFit="1" customWidth="1"/>
    <col min="12307" max="12307" width="13.90625" bestFit="1" customWidth="1"/>
    <col min="12545" max="12545" width="32.08984375" customWidth="1"/>
    <col min="12546" max="12547" width="17.90625" bestFit="1" customWidth="1"/>
    <col min="12548" max="12549" width="17.08984375" bestFit="1" customWidth="1"/>
    <col min="12550" max="12554" width="17.90625" bestFit="1" customWidth="1"/>
    <col min="12555" max="12555" width="17.08984375" bestFit="1" customWidth="1"/>
    <col min="12556" max="12556" width="16.90625" bestFit="1" customWidth="1"/>
    <col min="12557" max="12557" width="17.90625" bestFit="1" customWidth="1"/>
    <col min="12558" max="12558" width="17.08984375" bestFit="1" customWidth="1"/>
    <col min="12559" max="12560" width="17.90625" bestFit="1" customWidth="1"/>
    <col min="12561" max="12561" width="17.90625" customWidth="1"/>
    <col min="12562" max="12562" width="18.54296875" bestFit="1" customWidth="1"/>
    <col min="12563" max="12563" width="13.90625" bestFit="1" customWidth="1"/>
    <col min="12801" max="12801" width="32.08984375" customWidth="1"/>
    <col min="12802" max="12803" width="17.90625" bestFit="1" customWidth="1"/>
    <col min="12804" max="12805" width="17.08984375" bestFit="1" customWidth="1"/>
    <col min="12806" max="12810" width="17.90625" bestFit="1" customWidth="1"/>
    <col min="12811" max="12811" width="17.08984375" bestFit="1" customWidth="1"/>
    <col min="12812" max="12812" width="16.90625" bestFit="1" customWidth="1"/>
    <col min="12813" max="12813" width="17.90625" bestFit="1" customWidth="1"/>
    <col min="12814" max="12814" width="17.08984375" bestFit="1" customWidth="1"/>
    <col min="12815" max="12816" width="17.90625" bestFit="1" customWidth="1"/>
    <col min="12817" max="12817" width="17.90625" customWidth="1"/>
    <col min="12818" max="12818" width="18.54296875" bestFit="1" customWidth="1"/>
    <col min="12819" max="12819" width="13.90625" bestFit="1" customWidth="1"/>
    <col min="13057" max="13057" width="32.08984375" customWidth="1"/>
    <col min="13058" max="13059" width="17.90625" bestFit="1" customWidth="1"/>
    <col min="13060" max="13061" width="17.08984375" bestFit="1" customWidth="1"/>
    <col min="13062" max="13066" width="17.90625" bestFit="1" customWidth="1"/>
    <col min="13067" max="13067" width="17.08984375" bestFit="1" customWidth="1"/>
    <col min="13068" max="13068" width="16.90625" bestFit="1" customWidth="1"/>
    <col min="13069" max="13069" width="17.90625" bestFit="1" customWidth="1"/>
    <col min="13070" max="13070" width="17.08984375" bestFit="1" customWidth="1"/>
    <col min="13071" max="13072" width="17.90625" bestFit="1" customWidth="1"/>
    <col min="13073" max="13073" width="17.90625" customWidth="1"/>
    <col min="13074" max="13074" width="18.54296875" bestFit="1" customWidth="1"/>
    <col min="13075" max="13075" width="13.90625" bestFit="1" customWidth="1"/>
    <col min="13313" max="13313" width="32.08984375" customWidth="1"/>
    <col min="13314" max="13315" width="17.90625" bestFit="1" customWidth="1"/>
    <col min="13316" max="13317" width="17.08984375" bestFit="1" customWidth="1"/>
    <col min="13318" max="13322" width="17.90625" bestFit="1" customWidth="1"/>
    <col min="13323" max="13323" width="17.08984375" bestFit="1" customWidth="1"/>
    <col min="13324" max="13324" width="16.90625" bestFit="1" customWidth="1"/>
    <col min="13325" max="13325" width="17.90625" bestFit="1" customWidth="1"/>
    <col min="13326" max="13326" width="17.08984375" bestFit="1" customWidth="1"/>
    <col min="13327" max="13328" width="17.90625" bestFit="1" customWidth="1"/>
    <col min="13329" max="13329" width="17.90625" customWidth="1"/>
    <col min="13330" max="13330" width="18.54296875" bestFit="1" customWidth="1"/>
    <col min="13331" max="13331" width="13.90625" bestFit="1" customWidth="1"/>
    <col min="13569" max="13569" width="32.08984375" customWidth="1"/>
    <col min="13570" max="13571" width="17.90625" bestFit="1" customWidth="1"/>
    <col min="13572" max="13573" width="17.08984375" bestFit="1" customWidth="1"/>
    <col min="13574" max="13578" width="17.90625" bestFit="1" customWidth="1"/>
    <col min="13579" max="13579" width="17.08984375" bestFit="1" customWidth="1"/>
    <col min="13580" max="13580" width="16.90625" bestFit="1" customWidth="1"/>
    <col min="13581" max="13581" width="17.90625" bestFit="1" customWidth="1"/>
    <col min="13582" max="13582" width="17.08984375" bestFit="1" customWidth="1"/>
    <col min="13583" max="13584" width="17.90625" bestFit="1" customWidth="1"/>
    <col min="13585" max="13585" width="17.90625" customWidth="1"/>
    <col min="13586" max="13586" width="18.54296875" bestFit="1" customWidth="1"/>
    <col min="13587" max="13587" width="13.90625" bestFit="1" customWidth="1"/>
    <col min="13825" max="13825" width="32.08984375" customWidth="1"/>
    <col min="13826" max="13827" width="17.90625" bestFit="1" customWidth="1"/>
    <col min="13828" max="13829" width="17.08984375" bestFit="1" customWidth="1"/>
    <col min="13830" max="13834" width="17.90625" bestFit="1" customWidth="1"/>
    <col min="13835" max="13835" width="17.08984375" bestFit="1" customWidth="1"/>
    <col min="13836" max="13836" width="16.90625" bestFit="1" customWidth="1"/>
    <col min="13837" max="13837" width="17.90625" bestFit="1" customWidth="1"/>
    <col min="13838" max="13838" width="17.08984375" bestFit="1" customWidth="1"/>
    <col min="13839" max="13840" width="17.90625" bestFit="1" customWidth="1"/>
    <col min="13841" max="13841" width="17.90625" customWidth="1"/>
    <col min="13842" max="13842" width="18.54296875" bestFit="1" customWidth="1"/>
    <col min="13843" max="13843" width="13.90625" bestFit="1" customWidth="1"/>
    <col min="14081" max="14081" width="32.08984375" customWidth="1"/>
    <col min="14082" max="14083" width="17.90625" bestFit="1" customWidth="1"/>
    <col min="14084" max="14085" width="17.08984375" bestFit="1" customWidth="1"/>
    <col min="14086" max="14090" width="17.90625" bestFit="1" customWidth="1"/>
    <col min="14091" max="14091" width="17.08984375" bestFit="1" customWidth="1"/>
    <col min="14092" max="14092" width="16.90625" bestFit="1" customWidth="1"/>
    <col min="14093" max="14093" width="17.90625" bestFit="1" customWidth="1"/>
    <col min="14094" max="14094" width="17.08984375" bestFit="1" customWidth="1"/>
    <col min="14095" max="14096" width="17.90625" bestFit="1" customWidth="1"/>
    <col min="14097" max="14097" width="17.90625" customWidth="1"/>
    <col min="14098" max="14098" width="18.54296875" bestFit="1" customWidth="1"/>
    <col min="14099" max="14099" width="13.90625" bestFit="1" customWidth="1"/>
    <col min="14337" max="14337" width="32.08984375" customWidth="1"/>
    <col min="14338" max="14339" width="17.90625" bestFit="1" customWidth="1"/>
    <col min="14340" max="14341" width="17.08984375" bestFit="1" customWidth="1"/>
    <col min="14342" max="14346" width="17.90625" bestFit="1" customWidth="1"/>
    <col min="14347" max="14347" width="17.08984375" bestFit="1" customWidth="1"/>
    <col min="14348" max="14348" width="16.90625" bestFit="1" customWidth="1"/>
    <col min="14349" max="14349" width="17.90625" bestFit="1" customWidth="1"/>
    <col min="14350" max="14350" width="17.08984375" bestFit="1" customWidth="1"/>
    <col min="14351" max="14352" width="17.90625" bestFit="1" customWidth="1"/>
    <col min="14353" max="14353" width="17.90625" customWidth="1"/>
    <col min="14354" max="14354" width="18.54296875" bestFit="1" customWidth="1"/>
    <col min="14355" max="14355" width="13.90625" bestFit="1" customWidth="1"/>
    <col min="14593" max="14593" width="32.08984375" customWidth="1"/>
    <col min="14594" max="14595" width="17.90625" bestFit="1" customWidth="1"/>
    <col min="14596" max="14597" width="17.08984375" bestFit="1" customWidth="1"/>
    <col min="14598" max="14602" width="17.90625" bestFit="1" customWidth="1"/>
    <col min="14603" max="14603" width="17.08984375" bestFit="1" customWidth="1"/>
    <col min="14604" max="14604" width="16.90625" bestFit="1" customWidth="1"/>
    <col min="14605" max="14605" width="17.90625" bestFit="1" customWidth="1"/>
    <col min="14606" max="14606" width="17.08984375" bestFit="1" customWidth="1"/>
    <col min="14607" max="14608" width="17.90625" bestFit="1" customWidth="1"/>
    <col min="14609" max="14609" width="17.90625" customWidth="1"/>
    <col min="14610" max="14610" width="18.54296875" bestFit="1" customWidth="1"/>
    <col min="14611" max="14611" width="13.90625" bestFit="1" customWidth="1"/>
    <col min="14849" max="14849" width="32.08984375" customWidth="1"/>
    <col min="14850" max="14851" width="17.90625" bestFit="1" customWidth="1"/>
    <col min="14852" max="14853" width="17.08984375" bestFit="1" customWidth="1"/>
    <col min="14854" max="14858" width="17.90625" bestFit="1" customWidth="1"/>
    <col min="14859" max="14859" width="17.08984375" bestFit="1" customWidth="1"/>
    <col min="14860" max="14860" width="16.90625" bestFit="1" customWidth="1"/>
    <col min="14861" max="14861" width="17.90625" bestFit="1" customWidth="1"/>
    <col min="14862" max="14862" width="17.08984375" bestFit="1" customWidth="1"/>
    <col min="14863" max="14864" width="17.90625" bestFit="1" customWidth="1"/>
    <col min="14865" max="14865" width="17.90625" customWidth="1"/>
    <col min="14866" max="14866" width="18.54296875" bestFit="1" customWidth="1"/>
    <col min="14867" max="14867" width="13.90625" bestFit="1" customWidth="1"/>
    <col min="15105" max="15105" width="32.08984375" customWidth="1"/>
    <col min="15106" max="15107" width="17.90625" bestFit="1" customWidth="1"/>
    <col min="15108" max="15109" width="17.08984375" bestFit="1" customWidth="1"/>
    <col min="15110" max="15114" width="17.90625" bestFit="1" customWidth="1"/>
    <col min="15115" max="15115" width="17.08984375" bestFit="1" customWidth="1"/>
    <col min="15116" max="15116" width="16.90625" bestFit="1" customWidth="1"/>
    <col min="15117" max="15117" width="17.90625" bestFit="1" customWidth="1"/>
    <col min="15118" max="15118" width="17.08984375" bestFit="1" customWidth="1"/>
    <col min="15119" max="15120" width="17.90625" bestFit="1" customWidth="1"/>
    <col min="15121" max="15121" width="17.90625" customWidth="1"/>
    <col min="15122" max="15122" width="18.54296875" bestFit="1" customWidth="1"/>
    <col min="15123" max="15123" width="13.90625" bestFit="1" customWidth="1"/>
    <col min="15361" max="15361" width="32.08984375" customWidth="1"/>
    <col min="15362" max="15363" width="17.90625" bestFit="1" customWidth="1"/>
    <col min="15364" max="15365" width="17.08984375" bestFit="1" customWidth="1"/>
    <col min="15366" max="15370" width="17.90625" bestFit="1" customWidth="1"/>
    <col min="15371" max="15371" width="17.08984375" bestFit="1" customWidth="1"/>
    <col min="15372" max="15372" width="16.90625" bestFit="1" customWidth="1"/>
    <col min="15373" max="15373" width="17.90625" bestFit="1" customWidth="1"/>
    <col min="15374" max="15374" width="17.08984375" bestFit="1" customWidth="1"/>
    <col min="15375" max="15376" width="17.90625" bestFit="1" customWidth="1"/>
    <col min="15377" max="15377" width="17.90625" customWidth="1"/>
    <col min="15378" max="15378" width="18.54296875" bestFit="1" customWidth="1"/>
    <col min="15379" max="15379" width="13.90625" bestFit="1" customWidth="1"/>
    <col min="15617" max="15617" width="32.08984375" customWidth="1"/>
    <col min="15618" max="15619" width="17.90625" bestFit="1" customWidth="1"/>
    <col min="15620" max="15621" width="17.08984375" bestFit="1" customWidth="1"/>
    <col min="15622" max="15626" width="17.90625" bestFit="1" customWidth="1"/>
    <col min="15627" max="15627" width="17.08984375" bestFit="1" customWidth="1"/>
    <col min="15628" max="15628" width="16.90625" bestFit="1" customWidth="1"/>
    <col min="15629" max="15629" width="17.90625" bestFit="1" customWidth="1"/>
    <col min="15630" max="15630" width="17.08984375" bestFit="1" customWidth="1"/>
    <col min="15631" max="15632" width="17.90625" bestFit="1" customWidth="1"/>
    <col min="15633" max="15633" width="17.90625" customWidth="1"/>
    <col min="15634" max="15634" width="18.54296875" bestFit="1" customWidth="1"/>
    <col min="15635" max="15635" width="13.90625" bestFit="1" customWidth="1"/>
    <col min="15873" max="15873" width="32.08984375" customWidth="1"/>
    <col min="15874" max="15875" width="17.90625" bestFit="1" customWidth="1"/>
    <col min="15876" max="15877" width="17.08984375" bestFit="1" customWidth="1"/>
    <col min="15878" max="15882" width="17.90625" bestFit="1" customWidth="1"/>
    <col min="15883" max="15883" width="17.08984375" bestFit="1" customWidth="1"/>
    <col min="15884" max="15884" width="16.90625" bestFit="1" customWidth="1"/>
    <col min="15885" max="15885" width="17.90625" bestFit="1" customWidth="1"/>
    <col min="15886" max="15886" width="17.08984375" bestFit="1" customWidth="1"/>
    <col min="15887" max="15888" width="17.90625" bestFit="1" customWidth="1"/>
    <col min="15889" max="15889" width="17.90625" customWidth="1"/>
    <col min="15890" max="15890" width="18.54296875" bestFit="1" customWidth="1"/>
    <col min="15891" max="15891" width="13.90625" bestFit="1" customWidth="1"/>
    <col min="16129" max="16129" width="32.08984375" customWidth="1"/>
    <col min="16130" max="16131" width="17.90625" bestFit="1" customWidth="1"/>
    <col min="16132" max="16133" width="17.08984375" bestFit="1" customWidth="1"/>
    <col min="16134" max="16138" width="17.90625" bestFit="1" customWidth="1"/>
    <col min="16139" max="16139" width="17.08984375" bestFit="1" customWidth="1"/>
    <col min="16140" max="16140" width="16.90625" bestFit="1" customWidth="1"/>
    <col min="16141" max="16141" width="17.90625" bestFit="1" customWidth="1"/>
    <col min="16142" max="16142" width="17.08984375" bestFit="1" customWidth="1"/>
    <col min="16143" max="16144" width="17.90625" bestFit="1" customWidth="1"/>
    <col min="16145" max="16145" width="17.90625" customWidth="1"/>
    <col min="16146" max="16146" width="18.54296875" bestFit="1" customWidth="1"/>
    <col min="16147" max="16147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59">
        <v>72910712.349999994</v>
      </c>
      <c r="P4" s="60">
        <v>78384501.659999996</v>
      </c>
      <c r="Q4" s="61">
        <v>82782961.180000007</v>
      </c>
      <c r="R4" s="62">
        <f>SUM(B4:Q4)</f>
        <v>977796478.86000013</v>
      </c>
    </row>
    <row r="5" spans="1:19" s="42" customFormat="1" ht="12.5" x14ac:dyDescent="0.25">
      <c r="A5" s="58" t="s">
        <v>130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484835.13</v>
      </c>
      <c r="I5" s="39">
        <v>210644.23</v>
      </c>
      <c r="J5" s="39">
        <v>217598.37</v>
      </c>
      <c r="K5" s="39">
        <v>208397.56</v>
      </c>
      <c r="L5" s="39">
        <v>156582.19</v>
      </c>
      <c r="M5" s="39">
        <v>115895.03999999999</v>
      </c>
      <c r="N5" s="39">
        <v>89686.03</v>
      </c>
      <c r="O5" s="39">
        <v>54726.98</v>
      </c>
      <c r="P5" s="39">
        <v>10645.18</v>
      </c>
      <c r="Q5" s="39">
        <v>2.75</v>
      </c>
      <c r="R5" s="63">
        <f>SUM(B5:Q5)</f>
        <v>3310621.22</v>
      </c>
    </row>
    <row r="6" spans="1:19" s="42" customFormat="1" ht="12.5" x14ac:dyDescent="0.25">
      <c r="A6" s="58" t="s">
        <v>131</v>
      </c>
      <c r="B6" s="39">
        <v>7976.29</v>
      </c>
      <c r="C6" s="39">
        <v>13473.04</v>
      </c>
      <c r="D6" s="39">
        <v>11268.94</v>
      </c>
      <c r="E6" s="39">
        <v>13069.42</v>
      </c>
      <c r="F6" s="39">
        <v>7879.7</v>
      </c>
      <c r="G6" s="39">
        <v>1983.89</v>
      </c>
      <c r="H6" s="39">
        <v>307279.2</v>
      </c>
      <c r="I6" s="39">
        <v>28455.79</v>
      </c>
      <c r="J6" s="39">
        <v>36331.68</v>
      </c>
      <c r="K6" s="39">
        <v>40644.61</v>
      </c>
      <c r="L6" s="39">
        <v>54031.67</v>
      </c>
      <c r="M6" s="39">
        <v>71870.77</v>
      </c>
      <c r="N6" s="39">
        <v>61114.79</v>
      </c>
      <c r="O6" s="39">
        <v>79150.990000000005</v>
      </c>
      <c r="P6" s="39">
        <v>1093.8900000000001</v>
      </c>
      <c r="Q6" s="39">
        <v>3.31</v>
      </c>
      <c r="R6" s="63">
        <f>SUM(B6:Q6)</f>
        <v>735627.98</v>
      </c>
    </row>
    <row r="7" spans="1:19" s="42" customFormat="1" ht="12.5" x14ac:dyDescent="0.25">
      <c r="A7" s="58" t="s">
        <v>132</v>
      </c>
      <c r="B7" s="63">
        <f t="shared" ref="B7:O7" si="0">B4-B5+B6</f>
        <v>47697739.460000001</v>
      </c>
      <c r="C7" s="63">
        <f t="shared" si="0"/>
        <v>50418696.780000001</v>
      </c>
      <c r="D7" s="63">
        <f t="shared" si="0"/>
        <v>51681678.75</v>
      </c>
      <c r="E7" s="63">
        <f t="shared" si="0"/>
        <v>53654083.740000002</v>
      </c>
      <c r="F7" s="63">
        <f t="shared" si="0"/>
        <v>55498502.880000003</v>
      </c>
      <c r="G7" s="63">
        <f t="shared" si="0"/>
        <v>56357340.290000007</v>
      </c>
      <c r="H7" s="63">
        <f t="shared" si="0"/>
        <v>56564295.729999997</v>
      </c>
      <c r="I7" s="63">
        <f t="shared" si="0"/>
        <v>56656273.25</v>
      </c>
      <c r="J7" s="63">
        <f t="shared" si="0"/>
        <v>57249854.450000003</v>
      </c>
      <c r="K7" s="63">
        <f t="shared" si="0"/>
        <v>59509974.719999999</v>
      </c>
      <c r="L7" s="63">
        <f t="shared" si="0"/>
        <v>62159031.430000007</v>
      </c>
      <c r="M7" s="63">
        <f>M4-M5+M6</f>
        <v>64525561.700000003</v>
      </c>
      <c r="N7" s="63">
        <f>N4-N5+N6</f>
        <v>69155403.969999999</v>
      </c>
      <c r="O7" s="63">
        <f t="shared" si="0"/>
        <v>72935136.359999985</v>
      </c>
      <c r="P7" s="63">
        <f>P4-P5+P6</f>
        <v>78374950.36999999</v>
      </c>
      <c r="Q7" s="63">
        <f>Q4-Q5+Q6</f>
        <v>82782961.74000001</v>
      </c>
      <c r="R7" s="62">
        <f>R4-R5+R6</f>
        <v>975221485.62000012</v>
      </c>
    </row>
    <row r="8" spans="1:19" s="42" customFormat="1" ht="12.5" x14ac:dyDescent="0.25">
      <c r="A8" s="58" t="s">
        <v>133</v>
      </c>
      <c r="B8" s="64">
        <v>59826.95</v>
      </c>
      <c r="C8" s="64">
        <v>90629.53</v>
      </c>
      <c r="D8" s="64">
        <v>109493.95</v>
      </c>
      <c r="E8" s="64">
        <v>169946.63</v>
      </c>
      <c r="F8" s="64">
        <v>225746.69</v>
      </c>
      <c r="G8" s="64">
        <v>227613.07</v>
      </c>
      <c r="H8" s="64">
        <v>253024.18</v>
      </c>
      <c r="I8" s="64">
        <v>327106.71999999997</v>
      </c>
      <c r="J8" s="64">
        <v>382838.92</v>
      </c>
      <c r="K8" s="64">
        <v>617041.74</v>
      </c>
      <c r="L8" s="64">
        <v>874174.93</v>
      </c>
      <c r="M8" s="65">
        <v>1233047.33</v>
      </c>
      <c r="N8" s="64">
        <v>1820682.09</v>
      </c>
      <c r="O8" s="64">
        <v>2403921.48</v>
      </c>
      <c r="P8" s="64">
        <v>4289960.67</v>
      </c>
      <c r="Q8" s="64">
        <v>59043508.560000002</v>
      </c>
      <c r="R8" s="62">
        <f>SUM(B8:Q8)</f>
        <v>72128563.439999998</v>
      </c>
    </row>
    <row r="9" spans="1:19" s="42" customFormat="1" ht="12.5" x14ac:dyDescent="0.25">
      <c r="A9" s="58" t="s">
        <v>134</v>
      </c>
      <c r="B9" s="59">
        <v>7720.39</v>
      </c>
      <c r="C9" s="59">
        <v>8102.47</v>
      </c>
      <c r="D9" s="59">
        <v>6745.2</v>
      </c>
      <c r="E9" s="59">
        <v>7078.14</v>
      </c>
      <c r="F9" s="59">
        <v>6850.15</v>
      </c>
      <c r="G9" s="59">
        <v>6701.97</v>
      </c>
      <c r="H9" s="59">
        <v>7181.17</v>
      </c>
      <c r="I9" s="59">
        <v>4806.8900000000003</v>
      </c>
      <c r="J9" s="59">
        <v>2804.52</v>
      </c>
      <c r="K9" s="59">
        <v>4383.54</v>
      </c>
      <c r="L9" s="59">
        <v>1971.84</v>
      </c>
      <c r="M9" s="59">
        <v>4186.26</v>
      </c>
      <c r="N9" s="59">
        <v>5243.25</v>
      </c>
      <c r="O9" s="59">
        <v>9380.66</v>
      </c>
      <c r="P9" s="59">
        <v>147427.57</v>
      </c>
      <c r="Q9" s="59">
        <v>133824.85</v>
      </c>
      <c r="R9" s="62"/>
    </row>
    <row r="10" spans="1:19" s="42" customFormat="1" ht="13" x14ac:dyDescent="0.3">
      <c r="A10" s="42" t="s">
        <v>14</v>
      </c>
      <c r="B10" s="7">
        <f t="shared" ref="B10:L10" si="1">B7-B8</f>
        <v>47637912.509999998</v>
      </c>
      <c r="C10" s="7">
        <f t="shared" si="1"/>
        <v>50328067.25</v>
      </c>
      <c r="D10" s="7">
        <f t="shared" si="1"/>
        <v>51572184.799999997</v>
      </c>
      <c r="E10" s="7">
        <f t="shared" si="1"/>
        <v>53484137.109999999</v>
      </c>
      <c r="F10" s="7">
        <f t="shared" si="1"/>
        <v>55272756.190000005</v>
      </c>
      <c r="G10" s="7">
        <f t="shared" si="1"/>
        <v>56129727.220000006</v>
      </c>
      <c r="H10" s="7">
        <f t="shared" si="1"/>
        <v>56311271.549999997</v>
      </c>
      <c r="I10" s="7">
        <f t="shared" si="1"/>
        <v>56329166.530000001</v>
      </c>
      <c r="J10" s="7">
        <f t="shared" si="1"/>
        <v>56867015.530000001</v>
      </c>
      <c r="K10" s="7">
        <f t="shared" si="1"/>
        <v>58892932.979999997</v>
      </c>
      <c r="L10" s="7">
        <f t="shared" si="1"/>
        <v>61284856.500000007</v>
      </c>
      <c r="M10" s="7">
        <f>M7-M8</f>
        <v>63292514.370000005</v>
      </c>
      <c r="N10" s="7">
        <f>N7-N8</f>
        <v>67334721.879999995</v>
      </c>
      <c r="O10" s="7">
        <f>O7-(O8+O9)</f>
        <v>70521834.219999984</v>
      </c>
      <c r="P10" s="7">
        <f>P7-(P8+P9)</f>
        <v>73937562.129999995</v>
      </c>
      <c r="Q10" s="7">
        <f>Q7-(Q8+Q9)</f>
        <v>23605628.330000006</v>
      </c>
      <c r="R10" s="7">
        <f>R7-R8</f>
        <v>903092922.18000007</v>
      </c>
      <c r="S10" s="25"/>
    </row>
    <row r="11" spans="1:19" x14ac:dyDescent="0.35">
      <c r="A11" s="22" t="s">
        <v>15</v>
      </c>
      <c r="B11" s="26">
        <f>B10/B4*100</f>
        <v>99.271800350838518</v>
      </c>
      <c r="C11" s="26">
        <f t="shared" ref="C11:M11" si="2">C10/C4*100</f>
        <v>99.216041321648589</v>
      </c>
      <c r="D11" s="26">
        <f t="shared" si="2"/>
        <v>99.20180004002674</v>
      </c>
      <c r="E11" s="26">
        <f t="shared" si="2"/>
        <v>99.138657767470406</v>
      </c>
      <c r="F11" s="26">
        <f t="shared" si="2"/>
        <v>99.113717936143829</v>
      </c>
      <c r="G11" s="26">
        <f t="shared" si="2"/>
        <v>99.172757071872255</v>
      </c>
      <c r="H11" s="26">
        <f t="shared" si="2"/>
        <v>99.241159571985676</v>
      </c>
      <c r="I11" s="26">
        <f t="shared" si="2"/>
        <v>99.103960338023015</v>
      </c>
      <c r="J11" s="26">
        <f t="shared" si="2"/>
        <v>99.01777015875264</v>
      </c>
      <c r="K11" s="26">
        <f t="shared" si="2"/>
        <v>98.68494542161578</v>
      </c>
      <c r="L11" s="26">
        <f t="shared" si="2"/>
        <v>98.431255006041496</v>
      </c>
      <c r="M11" s="26">
        <f t="shared" si="2"/>
        <v>98.022177808924866</v>
      </c>
      <c r="N11" s="26">
        <f>N10/N4*100</f>
        <v>97.327049617506361</v>
      </c>
      <c r="O11" s="26">
        <f>O10/O4*100</f>
        <v>96.723556727120624</v>
      </c>
      <c r="P11" s="26">
        <f>P10/P4*100</f>
        <v>94.326761750315114</v>
      </c>
      <c r="Q11" s="26">
        <f>Q10/Q4*100</f>
        <v>28.515080873554233</v>
      </c>
      <c r="R11" s="26">
        <f>R10/R4*100</f>
        <v>92.360009644635255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99.271800350838518</v>
      </c>
    </row>
    <row r="15" spans="1:19" x14ac:dyDescent="0.35">
      <c r="A15" t="s">
        <v>3</v>
      </c>
      <c r="B15" s="27">
        <f>C11</f>
        <v>99.216041321648589</v>
      </c>
    </row>
    <row r="16" spans="1:19" x14ac:dyDescent="0.35">
      <c r="A16" t="s">
        <v>4</v>
      </c>
      <c r="B16" s="27">
        <f>D11</f>
        <v>99.20180004002674</v>
      </c>
    </row>
    <row r="17" spans="1:2" x14ac:dyDescent="0.35">
      <c r="A17" t="s">
        <v>5</v>
      </c>
      <c r="B17" s="27">
        <f>E11</f>
        <v>99.138657767470406</v>
      </c>
    </row>
    <row r="18" spans="1:2" x14ac:dyDescent="0.35">
      <c r="A18" t="s">
        <v>6</v>
      </c>
      <c r="B18" s="27">
        <f>F11</f>
        <v>99.113717936143829</v>
      </c>
    </row>
    <row r="19" spans="1:2" x14ac:dyDescent="0.35">
      <c r="A19" t="s">
        <v>7</v>
      </c>
      <c r="B19" s="27">
        <f>G11</f>
        <v>99.172757071872255</v>
      </c>
    </row>
    <row r="20" spans="1:2" x14ac:dyDescent="0.35">
      <c r="A20" t="s">
        <v>8</v>
      </c>
      <c r="B20" s="27">
        <f>H11</f>
        <v>99.241159571985676</v>
      </c>
    </row>
    <row r="21" spans="1:2" x14ac:dyDescent="0.35">
      <c r="A21" t="s">
        <v>16</v>
      </c>
      <c r="B21" s="27">
        <f>I11</f>
        <v>99.103960338023015</v>
      </c>
    </row>
    <row r="22" spans="1:2" x14ac:dyDescent="0.35">
      <c r="A22" t="s">
        <v>31</v>
      </c>
      <c r="B22" s="27">
        <f>J11</f>
        <v>99.01777015875264</v>
      </c>
    </row>
    <row r="23" spans="1:2" x14ac:dyDescent="0.35">
      <c r="A23" t="s">
        <v>48</v>
      </c>
      <c r="B23" s="27">
        <f>K11</f>
        <v>98.68494542161578</v>
      </c>
    </row>
    <row r="24" spans="1:2" x14ac:dyDescent="0.35">
      <c r="A24" t="s">
        <v>65</v>
      </c>
      <c r="B24" s="27">
        <f>L11</f>
        <v>98.431255006041496</v>
      </c>
    </row>
    <row r="25" spans="1:2" x14ac:dyDescent="0.35">
      <c r="A25" t="s">
        <v>78</v>
      </c>
      <c r="B25" s="27">
        <f>M11</f>
        <v>98.022177808924866</v>
      </c>
    </row>
    <row r="26" spans="1:2" x14ac:dyDescent="0.35">
      <c r="A26" t="s">
        <v>80</v>
      </c>
      <c r="B26" s="27">
        <f>N11</f>
        <v>97.327049617506361</v>
      </c>
    </row>
    <row r="27" spans="1:2" x14ac:dyDescent="0.35">
      <c r="A27" t="s">
        <v>91</v>
      </c>
      <c r="B27" s="27">
        <f>O11</f>
        <v>96.723556727120624</v>
      </c>
    </row>
    <row r="28" spans="1:2" x14ac:dyDescent="0.35">
      <c r="A28" t="s">
        <v>111</v>
      </c>
      <c r="B28" s="27">
        <f>P11</f>
        <v>94.326761750315114</v>
      </c>
    </row>
    <row r="29" spans="1:2" x14ac:dyDescent="0.35">
      <c r="A29" t="s">
        <v>135</v>
      </c>
      <c r="B29" s="27">
        <f>Q11</f>
        <v>28.515080873554233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41"/>
  <sheetViews>
    <sheetView zoomScale="70" zoomScaleNormal="70" workbookViewId="0">
      <selection sqref="A1:D1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7.90625" customWidth="1"/>
    <col min="18" max="18" width="18.54296875" bestFit="1" customWidth="1"/>
    <col min="19" max="19" width="13.90625" bestFit="1" customWidth="1"/>
    <col min="257" max="257" width="32.08984375" customWidth="1"/>
    <col min="258" max="259" width="17.90625" bestFit="1" customWidth="1"/>
    <col min="260" max="261" width="17.08984375" bestFit="1" customWidth="1"/>
    <col min="262" max="266" width="17.90625" bestFit="1" customWidth="1"/>
    <col min="267" max="267" width="17.08984375" bestFit="1" customWidth="1"/>
    <col min="268" max="268" width="16.90625" bestFit="1" customWidth="1"/>
    <col min="269" max="269" width="17.90625" bestFit="1" customWidth="1"/>
    <col min="270" max="270" width="17.08984375" bestFit="1" customWidth="1"/>
    <col min="271" max="272" width="17.90625" bestFit="1" customWidth="1"/>
    <col min="273" max="273" width="17.90625" customWidth="1"/>
    <col min="274" max="274" width="18.54296875" bestFit="1" customWidth="1"/>
    <col min="275" max="275" width="13.90625" bestFit="1" customWidth="1"/>
    <col min="513" max="513" width="32.08984375" customWidth="1"/>
    <col min="514" max="515" width="17.90625" bestFit="1" customWidth="1"/>
    <col min="516" max="517" width="17.08984375" bestFit="1" customWidth="1"/>
    <col min="518" max="522" width="17.90625" bestFit="1" customWidth="1"/>
    <col min="523" max="523" width="17.08984375" bestFit="1" customWidth="1"/>
    <col min="524" max="524" width="16.90625" bestFit="1" customWidth="1"/>
    <col min="525" max="525" width="17.90625" bestFit="1" customWidth="1"/>
    <col min="526" max="526" width="17.08984375" bestFit="1" customWidth="1"/>
    <col min="527" max="528" width="17.90625" bestFit="1" customWidth="1"/>
    <col min="529" max="529" width="17.90625" customWidth="1"/>
    <col min="530" max="530" width="18.54296875" bestFit="1" customWidth="1"/>
    <col min="531" max="531" width="13.90625" bestFit="1" customWidth="1"/>
    <col min="769" max="769" width="32.08984375" customWidth="1"/>
    <col min="770" max="771" width="17.90625" bestFit="1" customWidth="1"/>
    <col min="772" max="773" width="17.08984375" bestFit="1" customWidth="1"/>
    <col min="774" max="778" width="17.90625" bestFit="1" customWidth="1"/>
    <col min="779" max="779" width="17.08984375" bestFit="1" customWidth="1"/>
    <col min="780" max="780" width="16.90625" bestFit="1" customWidth="1"/>
    <col min="781" max="781" width="17.90625" bestFit="1" customWidth="1"/>
    <col min="782" max="782" width="17.08984375" bestFit="1" customWidth="1"/>
    <col min="783" max="784" width="17.90625" bestFit="1" customWidth="1"/>
    <col min="785" max="785" width="17.90625" customWidth="1"/>
    <col min="786" max="786" width="18.54296875" bestFit="1" customWidth="1"/>
    <col min="787" max="787" width="13.90625" bestFit="1" customWidth="1"/>
    <col min="1025" max="1025" width="32.08984375" customWidth="1"/>
    <col min="1026" max="1027" width="17.90625" bestFit="1" customWidth="1"/>
    <col min="1028" max="1029" width="17.08984375" bestFit="1" customWidth="1"/>
    <col min="1030" max="1034" width="17.90625" bestFit="1" customWidth="1"/>
    <col min="1035" max="1035" width="17.08984375" bestFit="1" customWidth="1"/>
    <col min="1036" max="1036" width="16.90625" bestFit="1" customWidth="1"/>
    <col min="1037" max="1037" width="17.90625" bestFit="1" customWidth="1"/>
    <col min="1038" max="1038" width="17.08984375" bestFit="1" customWidth="1"/>
    <col min="1039" max="1040" width="17.90625" bestFit="1" customWidth="1"/>
    <col min="1041" max="1041" width="17.90625" customWidth="1"/>
    <col min="1042" max="1042" width="18.54296875" bestFit="1" customWidth="1"/>
    <col min="1043" max="1043" width="13.90625" bestFit="1" customWidth="1"/>
    <col min="1281" max="1281" width="32.08984375" customWidth="1"/>
    <col min="1282" max="1283" width="17.90625" bestFit="1" customWidth="1"/>
    <col min="1284" max="1285" width="17.08984375" bestFit="1" customWidth="1"/>
    <col min="1286" max="1290" width="17.90625" bestFit="1" customWidth="1"/>
    <col min="1291" max="1291" width="17.08984375" bestFit="1" customWidth="1"/>
    <col min="1292" max="1292" width="16.90625" bestFit="1" customWidth="1"/>
    <col min="1293" max="1293" width="17.90625" bestFit="1" customWidth="1"/>
    <col min="1294" max="1294" width="17.08984375" bestFit="1" customWidth="1"/>
    <col min="1295" max="1296" width="17.90625" bestFit="1" customWidth="1"/>
    <col min="1297" max="1297" width="17.90625" customWidth="1"/>
    <col min="1298" max="1298" width="18.54296875" bestFit="1" customWidth="1"/>
    <col min="1299" max="1299" width="13.90625" bestFit="1" customWidth="1"/>
    <col min="1537" max="1537" width="32.08984375" customWidth="1"/>
    <col min="1538" max="1539" width="17.90625" bestFit="1" customWidth="1"/>
    <col min="1540" max="1541" width="17.08984375" bestFit="1" customWidth="1"/>
    <col min="1542" max="1546" width="17.90625" bestFit="1" customWidth="1"/>
    <col min="1547" max="1547" width="17.08984375" bestFit="1" customWidth="1"/>
    <col min="1548" max="1548" width="16.90625" bestFit="1" customWidth="1"/>
    <col min="1549" max="1549" width="17.90625" bestFit="1" customWidth="1"/>
    <col min="1550" max="1550" width="17.08984375" bestFit="1" customWidth="1"/>
    <col min="1551" max="1552" width="17.90625" bestFit="1" customWidth="1"/>
    <col min="1553" max="1553" width="17.90625" customWidth="1"/>
    <col min="1554" max="1554" width="18.54296875" bestFit="1" customWidth="1"/>
    <col min="1555" max="1555" width="13.90625" bestFit="1" customWidth="1"/>
    <col min="1793" max="1793" width="32.08984375" customWidth="1"/>
    <col min="1794" max="1795" width="17.90625" bestFit="1" customWidth="1"/>
    <col min="1796" max="1797" width="17.08984375" bestFit="1" customWidth="1"/>
    <col min="1798" max="1802" width="17.90625" bestFit="1" customWidth="1"/>
    <col min="1803" max="1803" width="17.08984375" bestFit="1" customWidth="1"/>
    <col min="1804" max="1804" width="16.90625" bestFit="1" customWidth="1"/>
    <col min="1805" max="1805" width="17.90625" bestFit="1" customWidth="1"/>
    <col min="1806" max="1806" width="17.08984375" bestFit="1" customWidth="1"/>
    <col min="1807" max="1808" width="17.90625" bestFit="1" customWidth="1"/>
    <col min="1809" max="1809" width="17.90625" customWidth="1"/>
    <col min="1810" max="1810" width="18.54296875" bestFit="1" customWidth="1"/>
    <col min="1811" max="1811" width="13.90625" bestFit="1" customWidth="1"/>
    <col min="2049" max="2049" width="32.08984375" customWidth="1"/>
    <col min="2050" max="2051" width="17.90625" bestFit="1" customWidth="1"/>
    <col min="2052" max="2053" width="17.08984375" bestFit="1" customWidth="1"/>
    <col min="2054" max="2058" width="17.90625" bestFit="1" customWidth="1"/>
    <col min="2059" max="2059" width="17.08984375" bestFit="1" customWidth="1"/>
    <col min="2060" max="2060" width="16.90625" bestFit="1" customWidth="1"/>
    <col min="2061" max="2061" width="17.90625" bestFit="1" customWidth="1"/>
    <col min="2062" max="2062" width="17.08984375" bestFit="1" customWidth="1"/>
    <col min="2063" max="2064" width="17.90625" bestFit="1" customWidth="1"/>
    <col min="2065" max="2065" width="17.90625" customWidth="1"/>
    <col min="2066" max="2066" width="18.54296875" bestFit="1" customWidth="1"/>
    <col min="2067" max="2067" width="13.90625" bestFit="1" customWidth="1"/>
    <col min="2305" max="2305" width="32.08984375" customWidth="1"/>
    <col min="2306" max="2307" width="17.90625" bestFit="1" customWidth="1"/>
    <col min="2308" max="2309" width="17.08984375" bestFit="1" customWidth="1"/>
    <col min="2310" max="2314" width="17.90625" bestFit="1" customWidth="1"/>
    <col min="2315" max="2315" width="17.08984375" bestFit="1" customWidth="1"/>
    <col min="2316" max="2316" width="16.90625" bestFit="1" customWidth="1"/>
    <col min="2317" max="2317" width="17.90625" bestFit="1" customWidth="1"/>
    <col min="2318" max="2318" width="17.08984375" bestFit="1" customWidth="1"/>
    <col min="2319" max="2320" width="17.90625" bestFit="1" customWidth="1"/>
    <col min="2321" max="2321" width="17.90625" customWidth="1"/>
    <col min="2322" max="2322" width="18.54296875" bestFit="1" customWidth="1"/>
    <col min="2323" max="2323" width="13.90625" bestFit="1" customWidth="1"/>
    <col min="2561" max="2561" width="32.08984375" customWidth="1"/>
    <col min="2562" max="2563" width="17.90625" bestFit="1" customWidth="1"/>
    <col min="2564" max="2565" width="17.08984375" bestFit="1" customWidth="1"/>
    <col min="2566" max="2570" width="17.90625" bestFit="1" customWidth="1"/>
    <col min="2571" max="2571" width="17.08984375" bestFit="1" customWidth="1"/>
    <col min="2572" max="2572" width="16.90625" bestFit="1" customWidth="1"/>
    <col min="2573" max="2573" width="17.90625" bestFit="1" customWidth="1"/>
    <col min="2574" max="2574" width="17.08984375" bestFit="1" customWidth="1"/>
    <col min="2575" max="2576" width="17.90625" bestFit="1" customWidth="1"/>
    <col min="2577" max="2577" width="17.90625" customWidth="1"/>
    <col min="2578" max="2578" width="18.54296875" bestFit="1" customWidth="1"/>
    <col min="2579" max="2579" width="13.90625" bestFit="1" customWidth="1"/>
    <col min="2817" max="2817" width="32.08984375" customWidth="1"/>
    <col min="2818" max="2819" width="17.90625" bestFit="1" customWidth="1"/>
    <col min="2820" max="2821" width="17.08984375" bestFit="1" customWidth="1"/>
    <col min="2822" max="2826" width="17.90625" bestFit="1" customWidth="1"/>
    <col min="2827" max="2827" width="17.08984375" bestFit="1" customWidth="1"/>
    <col min="2828" max="2828" width="16.90625" bestFit="1" customWidth="1"/>
    <col min="2829" max="2829" width="17.90625" bestFit="1" customWidth="1"/>
    <col min="2830" max="2830" width="17.08984375" bestFit="1" customWidth="1"/>
    <col min="2831" max="2832" width="17.90625" bestFit="1" customWidth="1"/>
    <col min="2833" max="2833" width="17.90625" customWidth="1"/>
    <col min="2834" max="2834" width="18.54296875" bestFit="1" customWidth="1"/>
    <col min="2835" max="2835" width="13.90625" bestFit="1" customWidth="1"/>
    <col min="3073" max="3073" width="32.08984375" customWidth="1"/>
    <col min="3074" max="3075" width="17.90625" bestFit="1" customWidth="1"/>
    <col min="3076" max="3077" width="17.08984375" bestFit="1" customWidth="1"/>
    <col min="3078" max="3082" width="17.90625" bestFit="1" customWidth="1"/>
    <col min="3083" max="3083" width="17.08984375" bestFit="1" customWidth="1"/>
    <col min="3084" max="3084" width="16.90625" bestFit="1" customWidth="1"/>
    <col min="3085" max="3085" width="17.90625" bestFit="1" customWidth="1"/>
    <col min="3086" max="3086" width="17.08984375" bestFit="1" customWidth="1"/>
    <col min="3087" max="3088" width="17.90625" bestFit="1" customWidth="1"/>
    <col min="3089" max="3089" width="17.90625" customWidth="1"/>
    <col min="3090" max="3090" width="18.54296875" bestFit="1" customWidth="1"/>
    <col min="3091" max="3091" width="13.90625" bestFit="1" customWidth="1"/>
    <col min="3329" max="3329" width="32.08984375" customWidth="1"/>
    <col min="3330" max="3331" width="17.90625" bestFit="1" customWidth="1"/>
    <col min="3332" max="3333" width="17.08984375" bestFit="1" customWidth="1"/>
    <col min="3334" max="3338" width="17.90625" bestFit="1" customWidth="1"/>
    <col min="3339" max="3339" width="17.08984375" bestFit="1" customWidth="1"/>
    <col min="3340" max="3340" width="16.90625" bestFit="1" customWidth="1"/>
    <col min="3341" max="3341" width="17.90625" bestFit="1" customWidth="1"/>
    <col min="3342" max="3342" width="17.08984375" bestFit="1" customWidth="1"/>
    <col min="3343" max="3344" width="17.90625" bestFit="1" customWidth="1"/>
    <col min="3345" max="3345" width="17.90625" customWidth="1"/>
    <col min="3346" max="3346" width="18.54296875" bestFit="1" customWidth="1"/>
    <col min="3347" max="3347" width="13.90625" bestFit="1" customWidth="1"/>
    <col min="3585" max="3585" width="32.08984375" customWidth="1"/>
    <col min="3586" max="3587" width="17.90625" bestFit="1" customWidth="1"/>
    <col min="3588" max="3589" width="17.08984375" bestFit="1" customWidth="1"/>
    <col min="3590" max="3594" width="17.90625" bestFit="1" customWidth="1"/>
    <col min="3595" max="3595" width="17.08984375" bestFit="1" customWidth="1"/>
    <col min="3596" max="3596" width="16.90625" bestFit="1" customWidth="1"/>
    <col min="3597" max="3597" width="17.90625" bestFit="1" customWidth="1"/>
    <col min="3598" max="3598" width="17.08984375" bestFit="1" customWidth="1"/>
    <col min="3599" max="3600" width="17.90625" bestFit="1" customWidth="1"/>
    <col min="3601" max="3601" width="17.90625" customWidth="1"/>
    <col min="3602" max="3602" width="18.54296875" bestFit="1" customWidth="1"/>
    <col min="3603" max="3603" width="13.90625" bestFit="1" customWidth="1"/>
    <col min="3841" max="3841" width="32.08984375" customWidth="1"/>
    <col min="3842" max="3843" width="17.90625" bestFit="1" customWidth="1"/>
    <col min="3844" max="3845" width="17.08984375" bestFit="1" customWidth="1"/>
    <col min="3846" max="3850" width="17.90625" bestFit="1" customWidth="1"/>
    <col min="3851" max="3851" width="17.08984375" bestFit="1" customWidth="1"/>
    <col min="3852" max="3852" width="16.90625" bestFit="1" customWidth="1"/>
    <col min="3853" max="3853" width="17.90625" bestFit="1" customWidth="1"/>
    <col min="3854" max="3854" width="17.08984375" bestFit="1" customWidth="1"/>
    <col min="3855" max="3856" width="17.90625" bestFit="1" customWidth="1"/>
    <col min="3857" max="3857" width="17.90625" customWidth="1"/>
    <col min="3858" max="3858" width="18.54296875" bestFit="1" customWidth="1"/>
    <col min="3859" max="3859" width="13.90625" bestFit="1" customWidth="1"/>
    <col min="4097" max="4097" width="32.08984375" customWidth="1"/>
    <col min="4098" max="4099" width="17.90625" bestFit="1" customWidth="1"/>
    <col min="4100" max="4101" width="17.08984375" bestFit="1" customWidth="1"/>
    <col min="4102" max="4106" width="17.90625" bestFit="1" customWidth="1"/>
    <col min="4107" max="4107" width="17.08984375" bestFit="1" customWidth="1"/>
    <col min="4108" max="4108" width="16.90625" bestFit="1" customWidth="1"/>
    <col min="4109" max="4109" width="17.90625" bestFit="1" customWidth="1"/>
    <col min="4110" max="4110" width="17.08984375" bestFit="1" customWidth="1"/>
    <col min="4111" max="4112" width="17.90625" bestFit="1" customWidth="1"/>
    <col min="4113" max="4113" width="17.90625" customWidth="1"/>
    <col min="4114" max="4114" width="18.54296875" bestFit="1" customWidth="1"/>
    <col min="4115" max="4115" width="13.90625" bestFit="1" customWidth="1"/>
    <col min="4353" max="4353" width="32.08984375" customWidth="1"/>
    <col min="4354" max="4355" width="17.90625" bestFit="1" customWidth="1"/>
    <col min="4356" max="4357" width="17.08984375" bestFit="1" customWidth="1"/>
    <col min="4358" max="4362" width="17.90625" bestFit="1" customWidth="1"/>
    <col min="4363" max="4363" width="17.08984375" bestFit="1" customWidth="1"/>
    <col min="4364" max="4364" width="16.90625" bestFit="1" customWidth="1"/>
    <col min="4365" max="4365" width="17.90625" bestFit="1" customWidth="1"/>
    <col min="4366" max="4366" width="17.08984375" bestFit="1" customWidth="1"/>
    <col min="4367" max="4368" width="17.90625" bestFit="1" customWidth="1"/>
    <col min="4369" max="4369" width="17.90625" customWidth="1"/>
    <col min="4370" max="4370" width="18.54296875" bestFit="1" customWidth="1"/>
    <col min="4371" max="4371" width="13.90625" bestFit="1" customWidth="1"/>
    <col min="4609" max="4609" width="32.08984375" customWidth="1"/>
    <col min="4610" max="4611" width="17.90625" bestFit="1" customWidth="1"/>
    <col min="4612" max="4613" width="17.08984375" bestFit="1" customWidth="1"/>
    <col min="4614" max="4618" width="17.90625" bestFit="1" customWidth="1"/>
    <col min="4619" max="4619" width="17.08984375" bestFit="1" customWidth="1"/>
    <col min="4620" max="4620" width="16.90625" bestFit="1" customWidth="1"/>
    <col min="4621" max="4621" width="17.90625" bestFit="1" customWidth="1"/>
    <col min="4622" max="4622" width="17.08984375" bestFit="1" customWidth="1"/>
    <col min="4623" max="4624" width="17.90625" bestFit="1" customWidth="1"/>
    <col min="4625" max="4625" width="17.90625" customWidth="1"/>
    <col min="4626" max="4626" width="18.54296875" bestFit="1" customWidth="1"/>
    <col min="4627" max="4627" width="13.90625" bestFit="1" customWidth="1"/>
    <col min="4865" max="4865" width="32.08984375" customWidth="1"/>
    <col min="4866" max="4867" width="17.90625" bestFit="1" customWidth="1"/>
    <col min="4868" max="4869" width="17.08984375" bestFit="1" customWidth="1"/>
    <col min="4870" max="4874" width="17.90625" bestFit="1" customWidth="1"/>
    <col min="4875" max="4875" width="17.08984375" bestFit="1" customWidth="1"/>
    <col min="4876" max="4876" width="16.90625" bestFit="1" customWidth="1"/>
    <col min="4877" max="4877" width="17.90625" bestFit="1" customWidth="1"/>
    <col min="4878" max="4878" width="17.08984375" bestFit="1" customWidth="1"/>
    <col min="4879" max="4880" width="17.90625" bestFit="1" customWidth="1"/>
    <col min="4881" max="4881" width="17.90625" customWidth="1"/>
    <col min="4882" max="4882" width="18.54296875" bestFit="1" customWidth="1"/>
    <col min="4883" max="4883" width="13.90625" bestFit="1" customWidth="1"/>
    <col min="5121" max="5121" width="32.08984375" customWidth="1"/>
    <col min="5122" max="5123" width="17.90625" bestFit="1" customWidth="1"/>
    <col min="5124" max="5125" width="17.08984375" bestFit="1" customWidth="1"/>
    <col min="5126" max="5130" width="17.90625" bestFit="1" customWidth="1"/>
    <col min="5131" max="5131" width="17.08984375" bestFit="1" customWidth="1"/>
    <col min="5132" max="5132" width="16.90625" bestFit="1" customWidth="1"/>
    <col min="5133" max="5133" width="17.90625" bestFit="1" customWidth="1"/>
    <col min="5134" max="5134" width="17.08984375" bestFit="1" customWidth="1"/>
    <col min="5135" max="5136" width="17.90625" bestFit="1" customWidth="1"/>
    <col min="5137" max="5137" width="17.90625" customWidth="1"/>
    <col min="5138" max="5138" width="18.54296875" bestFit="1" customWidth="1"/>
    <col min="5139" max="5139" width="13.90625" bestFit="1" customWidth="1"/>
    <col min="5377" max="5377" width="32.08984375" customWidth="1"/>
    <col min="5378" max="5379" width="17.90625" bestFit="1" customWidth="1"/>
    <col min="5380" max="5381" width="17.08984375" bestFit="1" customWidth="1"/>
    <col min="5382" max="5386" width="17.90625" bestFit="1" customWidth="1"/>
    <col min="5387" max="5387" width="17.08984375" bestFit="1" customWidth="1"/>
    <col min="5388" max="5388" width="16.90625" bestFit="1" customWidth="1"/>
    <col min="5389" max="5389" width="17.90625" bestFit="1" customWidth="1"/>
    <col min="5390" max="5390" width="17.08984375" bestFit="1" customWidth="1"/>
    <col min="5391" max="5392" width="17.90625" bestFit="1" customWidth="1"/>
    <col min="5393" max="5393" width="17.90625" customWidth="1"/>
    <col min="5394" max="5394" width="18.54296875" bestFit="1" customWidth="1"/>
    <col min="5395" max="5395" width="13.90625" bestFit="1" customWidth="1"/>
    <col min="5633" max="5633" width="32.08984375" customWidth="1"/>
    <col min="5634" max="5635" width="17.90625" bestFit="1" customWidth="1"/>
    <col min="5636" max="5637" width="17.08984375" bestFit="1" customWidth="1"/>
    <col min="5638" max="5642" width="17.90625" bestFit="1" customWidth="1"/>
    <col min="5643" max="5643" width="17.08984375" bestFit="1" customWidth="1"/>
    <col min="5644" max="5644" width="16.90625" bestFit="1" customWidth="1"/>
    <col min="5645" max="5645" width="17.90625" bestFit="1" customWidth="1"/>
    <col min="5646" max="5646" width="17.08984375" bestFit="1" customWidth="1"/>
    <col min="5647" max="5648" width="17.90625" bestFit="1" customWidth="1"/>
    <col min="5649" max="5649" width="17.90625" customWidth="1"/>
    <col min="5650" max="5650" width="18.54296875" bestFit="1" customWidth="1"/>
    <col min="5651" max="5651" width="13.90625" bestFit="1" customWidth="1"/>
    <col min="5889" max="5889" width="32.08984375" customWidth="1"/>
    <col min="5890" max="5891" width="17.90625" bestFit="1" customWidth="1"/>
    <col min="5892" max="5893" width="17.08984375" bestFit="1" customWidth="1"/>
    <col min="5894" max="5898" width="17.90625" bestFit="1" customWidth="1"/>
    <col min="5899" max="5899" width="17.08984375" bestFit="1" customWidth="1"/>
    <col min="5900" max="5900" width="16.90625" bestFit="1" customWidth="1"/>
    <col min="5901" max="5901" width="17.90625" bestFit="1" customWidth="1"/>
    <col min="5902" max="5902" width="17.08984375" bestFit="1" customWidth="1"/>
    <col min="5903" max="5904" width="17.90625" bestFit="1" customWidth="1"/>
    <col min="5905" max="5905" width="17.90625" customWidth="1"/>
    <col min="5906" max="5906" width="18.54296875" bestFit="1" customWidth="1"/>
    <col min="5907" max="5907" width="13.90625" bestFit="1" customWidth="1"/>
    <col min="6145" max="6145" width="32.08984375" customWidth="1"/>
    <col min="6146" max="6147" width="17.90625" bestFit="1" customWidth="1"/>
    <col min="6148" max="6149" width="17.08984375" bestFit="1" customWidth="1"/>
    <col min="6150" max="6154" width="17.90625" bestFit="1" customWidth="1"/>
    <col min="6155" max="6155" width="17.08984375" bestFit="1" customWidth="1"/>
    <col min="6156" max="6156" width="16.90625" bestFit="1" customWidth="1"/>
    <col min="6157" max="6157" width="17.90625" bestFit="1" customWidth="1"/>
    <col min="6158" max="6158" width="17.08984375" bestFit="1" customWidth="1"/>
    <col min="6159" max="6160" width="17.90625" bestFit="1" customWidth="1"/>
    <col min="6161" max="6161" width="17.90625" customWidth="1"/>
    <col min="6162" max="6162" width="18.54296875" bestFit="1" customWidth="1"/>
    <col min="6163" max="6163" width="13.90625" bestFit="1" customWidth="1"/>
    <col min="6401" max="6401" width="32.08984375" customWidth="1"/>
    <col min="6402" max="6403" width="17.90625" bestFit="1" customWidth="1"/>
    <col min="6404" max="6405" width="17.08984375" bestFit="1" customWidth="1"/>
    <col min="6406" max="6410" width="17.90625" bestFit="1" customWidth="1"/>
    <col min="6411" max="6411" width="17.08984375" bestFit="1" customWidth="1"/>
    <col min="6412" max="6412" width="16.90625" bestFit="1" customWidth="1"/>
    <col min="6413" max="6413" width="17.90625" bestFit="1" customWidth="1"/>
    <col min="6414" max="6414" width="17.08984375" bestFit="1" customWidth="1"/>
    <col min="6415" max="6416" width="17.90625" bestFit="1" customWidth="1"/>
    <col min="6417" max="6417" width="17.90625" customWidth="1"/>
    <col min="6418" max="6418" width="18.54296875" bestFit="1" customWidth="1"/>
    <col min="6419" max="6419" width="13.90625" bestFit="1" customWidth="1"/>
    <col min="6657" max="6657" width="32.08984375" customWidth="1"/>
    <col min="6658" max="6659" width="17.90625" bestFit="1" customWidth="1"/>
    <col min="6660" max="6661" width="17.08984375" bestFit="1" customWidth="1"/>
    <col min="6662" max="6666" width="17.90625" bestFit="1" customWidth="1"/>
    <col min="6667" max="6667" width="17.08984375" bestFit="1" customWidth="1"/>
    <col min="6668" max="6668" width="16.90625" bestFit="1" customWidth="1"/>
    <col min="6669" max="6669" width="17.90625" bestFit="1" customWidth="1"/>
    <col min="6670" max="6670" width="17.08984375" bestFit="1" customWidth="1"/>
    <col min="6671" max="6672" width="17.90625" bestFit="1" customWidth="1"/>
    <col min="6673" max="6673" width="17.90625" customWidth="1"/>
    <col min="6674" max="6674" width="18.54296875" bestFit="1" customWidth="1"/>
    <col min="6675" max="6675" width="13.90625" bestFit="1" customWidth="1"/>
    <col min="6913" max="6913" width="32.08984375" customWidth="1"/>
    <col min="6914" max="6915" width="17.90625" bestFit="1" customWidth="1"/>
    <col min="6916" max="6917" width="17.08984375" bestFit="1" customWidth="1"/>
    <col min="6918" max="6922" width="17.90625" bestFit="1" customWidth="1"/>
    <col min="6923" max="6923" width="17.08984375" bestFit="1" customWidth="1"/>
    <col min="6924" max="6924" width="16.90625" bestFit="1" customWidth="1"/>
    <col min="6925" max="6925" width="17.90625" bestFit="1" customWidth="1"/>
    <col min="6926" max="6926" width="17.08984375" bestFit="1" customWidth="1"/>
    <col min="6927" max="6928" width="17.90625" bestFit="1" customWidth="1"/>
    <col min="6929" max="6929" width="17.90625" customWidth="1"/>
    <col min="6930" max="6930" width="18.54296875" bestFit="1" customWidth="1"/>
    <col min="6931" max="6931" width="13.90625" bestFit="1" customWidth="1"/>
    <col min="7169" max="7169" width="32.08984375" customWidth="1"/>
    <col min="7170" max="7171" width="17.90625" bestFit="1" customWidth="1"/>
    <col min="7172" max="7173" width="17.08984375" bestFit="1" customWidth="1"/>
    <col min="7174" max="7178" width="17.90625" bestFit="1" customWidth="1"/>
    <col min="7179" max="7179" width="17.08984375" bestFit="1" customWidth="1"/>
    <col min="7180" max="7180" width="16.90625" bestFit="1" customWidth="1"/>
    <col min="7181" max="7181" width="17.90625" bestFit="1" customWidth="1"/>
    <col min="7182" max="7182" width="17.08984375" bestFit="1" customWidth="1"/>
    <col min="7183" max="7184" width="17.90625" bestFit="1" customWidth="1"/>
    <col min="7185" max="7185" width="17.90625" customWidth="1"/>
    <col min="7186" max="7186" width="18.54296875" bestFit="1" customWidth="1"/>
    <col min="7187" max="7187" width="13.90625" bestFit="1" customWidth="1"/>
    <col min="7425" max="7425" width="32.08984375" customWidth="1"/>
    <col min="7426" max="7427" width="17.90625" bestFit="1" customWidth="1"/>
    <col min="7428" max="7429" width="17.08984375" bestFit="1" customWidth="1"/>
    <col min="7430" max="7434" width="17.90625" bestFit="1" customWidth="1"/>
    <col min="7435" max="7435" width="17.08984375" bestFit="1" customWidth="1"/>
    <col min="7436" max="7436" width="16.90625" bestFit="1" customWidth="1"/>
    <col min="7437" max="7437" width="17.90625" bestFit="1" customWidth="1"/>
    <col min="7438" max="7438" width="17.08984375" bestFit="1" customWidth="1"/>
    <col min="7439" max="7440" width="17.90625" bestFit="1" customWidth="1"/>
    <col min="7441" max="7441" width="17.90625" customWidth="1"/>
    <col min="7442" max="7442" width="18.54296875" bestFit="1" customWidth="1"/>
    <col min="7443" max="7443" width="13.90625" bestFit="1" customWidth="1"/>
    <col min="7681" max="7681" width="32.08984375" customWidth="1"/>
    <col min="7682" max="7683" width="17.90625" bestFit="1" customWidth="1"/>
    <col min="7684" max="7685" width="17.08984375" bestFit="1" customWidth="1"/>
    <col min="7686" max="7690" width="17.90625" bestFit="1" customWidth="1"/>
    <col min="7691" max="7691" width="17.08984375" bestFit="1" customWidth="1"/>
    <col min="7692" max="7692" width="16.90625" bestFit="1" customWidth="1"/>
    <col min="7693" max="7693" width="17.90625" bestFit="1" customWidth="1"/>
    <col min="7694" max="7694" width="17.08984375" bestFit="1" customWidth="1"/>
    <col min="7695" max="7696" width="17.90625" bestFit="1" customWidth="1"/>
    <col min="7697" max="7697" width="17.90625" customWidth="1"/>
    <col min="7698" max="7698" width="18.54296875" bestFit="1" customWidth="1"/>
    <col min="7699" max="7699" width="13.90625" bestFit="1" customWidth="1"/>
    <col min="7937" max="7937" width="32.08984375" customWidth="1"/>
    <col min="7938" max="7939" width="17.90625" bestFit="1" customWidth="1"/>
    <col min="7940" max="7941" width="17.08984375" bestFit="1" customWidth="1"/>
    <col min="7942" max="7946" width="17.90625" bestFit="1" customWidth="1"/>
    <col min="7947" max="7947" width="17.08984375" bestFit="1" customWidth="1"/>
    <col min="7948" max="7948" width="16.90625" bestFit="1" customWidth="1"/>
    <col min="7949" max="7949" width="17.90625" bestFit="1" customWidth="1"/>
    <col min="7950" max="7950" width="17.08984375" bestFit="1" customWidth="1"/>
    <col min="7951" max="7952" width="17.90625" bestFit="1" customWidth="1"/>
    <col min="7953" max="7953" width="17.90625" customWidth="1"/>
    <col min="7954" max="7954" width="18.54296875" bestFit="1" customWidth="1"/>
    <col min="7955" max="7955" width="13.90625" bestFit="1" customWidth="1"/>
    <col min="8193" max="8193" width="32.08984375" customWidth="1"/>
    <col min="8194" max="8195" width="17.90625" bestFit="1" customWidth="1"/>
    <col min="8196" max="8197" width="17.08984375" bestFit="1" customWidth="1"/>
    <col min="8198" max="8202" width="17.90625" bestFit="1" customWidth="1"/>
    <col min="8203" max="8203" width="17.08984375" bestFit="1" customWidth="1"/>
    <col min="8204" max="8204" width="16.90625" bestFit="1" customWidth="1"/>
    <col min="8205" max="8205" width="17.90625" bestFit="1" customWidth="1"/>
    <col min="8206" max="8206" width="17.08984375" bestFit="1" customWidth="1"/>
    <col min="8207" max="8208" width="17.90625" bestFit="1" customWidth="1"/>
    <col min="8209" max="8209" width="17.90625" customWidth="1"/>
    <col min="8210" max="8210" width="18.54296875" bestFit="1" customWidth="1"/>
    <col min="8211" max="8211" width="13.90625" bestFit="1" customWidth="1"/>
    <col min="8449" max="8449" width="32.08984375" customWidth="1"/>
    <col min="8450" max="8451" width="17.90625" bestFit="1" customWidth="1"/>
    <col min="8452" max="8453" width="17.08984375" bestFit="1" customWidth="1"/>
    <col min="8454" max="8458" width="17.90625" bestFit="1" customWidth="1"/>
    <col min="8459" max="8459" width="17.08984375" bestFit="1" customWidth="1"/>
    <col min="8460" max="8460" width="16.90625" bestFit="1" customWidth="1"/>
    <col min="8461" max="8461" width="17.90625" bestFit="1" customWidth="1"/>
    <col min="8462" max="8462" width="17.08984375" bestFit="1" customWidth="1"/>
    <col min="8463" max="8464" width="17.90625" bestFit="1" customWidth="1"/>
    <col min="8465" max="8465" width="17.90625" customWidth="1"/>
    <col min="8466" max="8466" width="18.54296875" bestFit="1" customWidth="1"/>
    <col min="8467" max="8467" width="13.90625" bestFit="1" customWidth="1"/>
    <col min="8705" max="8705" width="32.08984375" customWidth="1"/>
    <col min="8706" max="8707" width="17.90625" bestFit="1" customWidth="1"/>
    <col min="8708" max="8709" width="17.08984375" bestFit="1" customWidth="1"/>
    <col min="8710" max="8714" width="17.90625" bestFit="1" customWidth="1"/>
    <col min="8715" max="8715" width="17.08984375" bestFit="1" customWidth="1"/>
    <col min="8716" max="8716" width="16.90625" bestFit="1" customWidth="1"/>
    <col min="8717" max="8717" width="17.90625" bestFit="1" customWidth="1"/>
    <col min="8718" max="8718" width="17.08984375" bestFit="1" customWidth="1"/>
    <col min="8719" max="8720" width="17.90625" bestFit="1" customWidth="1"/>
    <col min="8721" max="8721" width="17.90625" customWidth="1"/>
    <col min="8722" max="8722" width="18.54296875" bestFit="1" customWidth="1"/>
    <col min="8723" max="8723" width="13.90625" bestFit="1" customWidth="1"/>
    <col min="8961" max="8961" width="32.08984375" customWidth="1"/>
    <col min="8962" max="8963" width="17.90625" bestFit="1" customWidth="1"/>
    <col min="8964" max="8965" width="17.08984375" bestFit="1" customWidth="1"/>
    <col min="8966" max="8970" width="17.90625" bestFit="1" customWidth="1"/>
    <col min="8971" max="8971" width="17.08984375" bestFit="1" customWidth="1"/>
    <col min="8972" max="8972" width="16.90625" bestFit="1" customWidth="1"/>
    <col min="8973" max="8973" width="17.90625" bestFit="1" customWidth="1"/>
    <col min="8974" max="8974" width="17.08984375" bestFit="1" customWidth="1"/>
    <col min="8975" max="8976" width="17.90625" bestFit="1" customWidth="1"/>
    <col min="8977" max="8977" width="17.90625" customWidth="1"/>
    <col min="8978" max="8978" width="18.54296875" bestFit="1" customWidth="1"/>
    <col min="8979" max="8979" width="13.90625" bestFit="1" customWidth="1"/>
    <col min="9217" max="9217" width="32.08984375" customWidth="1"/>
    <col min="9218" max="9219" width="17.90625" bestFit="1" customWidth="1"/>
    <col min="9220" max="9221" width="17.08984375" bestFit="1" customWidth="1"/>
    <col min="9222" max="9226" width="17.90625" bestFit="1" customWidth="1"/>
    <col min="9227" max="9227" width="17.08984375" bestFit="1" customWidth="1"/>
    <col min="9228" max="9228" width="16.90625" bestFit="1" customWidth="1"/>
    <col min="9229" max="9229" width="17.90625" bestFit="1" customWidth="1"/>
    <col min="9230" max="9230" width="17.08984375" bestFit="1" customWidth="1"/>
    <col min="9231" max="9232" width="17.90625" bestFit="1" customWidth="1"/>
    <col min="9233" max="9233" width="17.90625" customWidth="1"/>
    <col min="9234" max="9234" width="18.54296875" bestFit="1" customWidth="1"/>
    <col min="9235" max="9235" width="13.90625" bestFit="1" customWidth="1"/>
    <col min="9473" max="9473" width="32.08984375" customWidth="1"/>
    <col min="9474" max="9475" width="17.90625" bestFit="1" customWidth="1"/>
    <col min="9476" max="9477" width="17.08984375" bestFit="1" customWidth="1"/>
    <col min="9478" max="9482" width="17.90625" bestFit="1" customWidth="1"/>
    <col min="9483" max="9483" width="17.08984375" bestFit="1" customWidth="1"/>
    <col min="9484" max="9484" width="16.90625" bestFit="1" customWidth="1"/>
    <col min="9485" max="9485" width="17.90625" bestFit="1" customWidth="1"/>
    <col min="9486" max="9486" width="17.08984375" bestFit="1" customWidth="1"/>
    <col min="9487" max="9488" width="17.90625" bestFit="1" customWidth="1"/>
    <col min="9489" max="9489" width="17.90625" customWidth="1"/>
    <col min="9490" max="9490" width="18.54296875" bestFit="1" customWidth="1"/>
    <col min="9491" max="9491" width="13.90625" bestFit="1" customWidth="1"/>
    <col min="9729" max="9729" width="32.08984375" customWidth="1"/>
    <col min="9730" max="9731" width="17.90625" bestFit="1" customWidth="1"/>
    <col min="9732" max="9733" width="17.08984375" bestFit="1" customWidth="1"/>
    <col min="9734" max="9738" width="17.90625" bestFit="1" customWidth="1"/>
    <col min="9739" max="9739" width="17.08984375" bestFit="1" customWidth="1"/>
    <col min="9740" max="9740" width="16.90625" bestFit="1" customWidth="1"/>
    <col min="9741" max="9741" width="17.90625" bestFit="1" customWidth="1"/>
    <col min="9742" max="9742" width="17.08984375" bestFit="1" customWidth="1"/>
    <col min="9743" max="9744" width="17.90625" bestFit="1" customWidth="1"/>
    <col min="9745" max="9745" width="17.90625" customWidth="1"/>
    <col min="9746" max="9746" width="18.54296875" bestFit="1" customWidth="1"/>
    <col min="9747" max="9747" width="13.90625" bestFit="1" customWidth="1"/>
    <col min="9985" max="9985" width="32.08984375" customWidth="1"/>
    <col min="9986" max="9987" width="17.90625" bestFit="1" customWidth="1"/>
    <col min="9988" max="9989" width="17.08984375" bestFit="1" customWidth="1"/>
    <col min="9990" max="9994" width="17.90625" bestFit="1" customWidth="1"/>
    <col min="9995" max="9995" width="17.08984375" bestFit="1" customWidth="1"/>
    <col min="9996" max="9996" width="16.90625" bestFit="1" customWidth="1"/>
    <col min="9997" max="9997" width="17.90625" bestFit="1" customWidth="1"/>
    <col min="9998" max="9998" width="17.08984375" bestFit="1" customWidth="1"/>
    <col min="9999" max="10000" width="17.90625" bestFit="1" customWidth="1"/>
    <col min="10001" max="10001" width="17.90625" customWidth="1"/>
    <col min="10002" max="10002" width="18.54296875" bestFit="1" customWidth="1"/>
    <col min="10003" max="10003" width="13.90625" bestFit="1" customWidth="1"/>
    <col min="10241" max="10241" width="32.08984375" customWidth="1"/>
    <col min="10242" max="10243" width="17.90625" bestFit="1" customWidth="1"/>
    <col min="10244" max="10245" width="17.08984375" bestFit="1" customWidth="1"/>
    <col min="10246" max="10250" width="17.90625" bestFit="1" customWidth="1"/>
    <col min="10251" max="10251" width="17.08984375" bestFit="1" customWidth="1"/>
    <col min="10252" max="10252" width="16.90625" bestFit="1" customWidth="1"/>
    <col min="10253" max="10253" width="17.90625" bestFit="1" customWidth="1"/>
    <col min="10254" max="10254" width="17.08984375" bestFit="1" customWidth="1"/>
    <col min="10255" max="10256" width="17.90625" bestFit="1" customWidth="1"/>
    <col min="10257" max="10257" width="17.90625" customWidth="1"/>
    <col min="10258" max="10258" width="18.54296875" bestFit="1" customWidth="1"/>
    <col min="10259" max="10259" width="13.90625" bestFit="1" customWidth="1"/>
    <col min="10497" max="10497" width="32.08984375" customWidth="1"/>
    <col min="10498" max="10499" width="17.90625" bestFit="1" customWidth="1"/>
    <col min="10500" max="10501" width="17.08984375" bestFit="1" customWidth="1"/>
    <col min="10502" max="10506" width="17.90625" bestFit="1" customWidth="1"/>
    <col min="10507" max="10507" width="17.08984375" bestFit="1" customWidth="1"/>
    <col min="10508" max="10508" width="16.90625" bestFit="1" customWidth="1"/>
    <col min="10509" max="10509" width="17.90625" bestFit="1" customWidth="1"/>
    <col min="10510" max="10510" width="17.08984375" bestFit="1" customWidth="1"/>
    <col min="10511" max="10512" width="17.90625" bestFit="1" customWidth="1"/>
    <col min="10513" max="10513" width="17.90625" customWidth="1"/>
    <col min="10514" max="10514" width="18.54296875" bestFit="1" customWidth="1"/>
    <col min="10515" max="10515" width="13.90625" bestFit="1" customWidth="1"/>
    <col min="10753" max="10753" width="32.08984375" customWidth="1"/>
    <col min="10754" max="10755" width="17.90625" bestFit="1" customWidth="1"/>
    <col min="10756" max="10757" width="17.08984375" bestFit="1" customWidth="1"/>
    <col min="10758" max="10762" width="17.90625" bestFit="1" customWidth="1"/>
    <col min="10763" max="10763" width="17.08984375" bestFit="1" customWidth="1"/>
    <col min="10764" max="10764" width="16.90625" bestFit="1" customWidth="1"/>
    <col min="10765" max="10765" width="17.90625" bestFit="1" customWidth="1"/>
    <col min="10766" max="10766" width="17.08984375" bestFit="1" customWidth="1"/>
    <col min="10767" max="10768" width="17.90625" bestFit="1" customWidth="1"/>
    <col min="10769" max="10769" width="17.90625" customWidth="1"/>
    <col min="10770" max="10770" width="18.54296875" bestFit="1" customWidth="1"/>
    <col min="10771" max="10771" width="13.90625" bestFit="1" customWidth="1"/>
    <col min="11009" max="11009" width="32.08984375" customWidth="1"/>
    <col min="11010" max="11011" width="17.90625" bestFit="1" customWidth="1"/>
    <col min="11012" max="11013" width="17.08984375" bestFit="1" customWidth="1"/>
    <col min="11014" max="11018" width="17.90625" bestFit="1" customWidth="1"/>
    <col min="11019" max="11019" width="17.08984375" bestFit="1" customWidth="1"/>
    <col min="11020" max="11020" width="16.90625" bestFit="1" customWidth="1"/>
    <col min="11021" max="11021" width="17.90625" bestFit="1" customWidth="1"/>
    <col min="11022" max="11022" width="17.08984375" bestFit="1" customWidth="1"/>
    <col min="11023" max="11024" width="17.90625" bestFit="1" customWidth="1"/>
    <col min="11025" max="11025" width="17.90625" customWidth="1"/>
    <col min="11026" max="11026" width="18.54296875" bestFit="1" customWidth="1"/>
    <col min="11027" max="11027" width="13.90625" bestFit="1" customWidth="1"/>
    <col min="11265" max="11265" width="32.08984375" customWidth="1"/>
    <col min="11266" max="11267" width="17.90625" bestFit="1" customWidth="1"/>
    <col min="11268" max="11269" width="17.08984375" bestFit="1" customWidth="1"/>
    <col min="11270" max="11274" width="17.90625" bestFit="1" customWidth="1"/>
    <col min="11275" max="11275" width="17.08984375" bestFit="1" customWidth="1"/>
    <col min="11276" max="11276" width="16.90625" bestFit="1" customWidth="1"/>
    <col min="11277" max="11277" width="17.90625" bestFit="1" customWidth="1"/>
    <col min="11278" max="11278" width="17.08984375" bestFit="1" customWidth="1"/>
    <col min="11279" max="11280" width="17.90625" bestFit="1" customWidth="1"/>
    <col min="11281" max="11281" width="17.90625" customWidth="1"/>
    <col min="11282" max="11282" width="18.54296875" bestFit="1" customWidth="1"/>
    <col min="11283" max="11283" width="13.90625" bestFit="1" customWidth="1"/>
    <col min="11521" max="11521" width="32.08984375" customWidth="1"/>
    <col min="11522" max="11523" width="17.90625" bestFit="1" customWidth="1"/>
    <col min="11524" max="11525" width="17.08984375" bestFit="1" customWidth="1"/>
    <col min="11526" max="11530" width="17.90625" bestFit="1" customWidth="1"/>
    <col min="11531" max="11531" width="17.08984375" bestFit="1" customWidth="1"/>
    <col min="11532" max="11532" width="16.90625" bestFit="1" customWidth="1"/>
    <col min="11533" max="11533" width="17.90625" bestFit="1" customWidth="1"/>
    <col min="11534" max="11534" width="17.08984375" bestFit="1" customWidth="1"/>
    <col min="11535" max="11536" width="17.90625" bestFit="1" customWidth="1"/>
    <col min="11537" max="11537" width="17.90625" customWidth="1"/>
    <col min="11538" max="11538" width="18.54296875" bestFit="1" customWidth="1"/>
    <col min="11539" max="11539" width="13.90625" bestFit="1" customWidth="1"/>
    <col min="11777" max="11777" width="32.08984375" customWidth="1"/>
    <col min="11778" max="11779" width="17.90625" bestFit="1" customWidth="1"/>
    <col min="11780" max="11781" width="17.08984375" bestFit="1" customWidth="1"/>
    <col min="11782" max="11786" width="17.90625" bestFit="1" customWidth="1"/>
    <col min="11787" max="11787" width="17.08984375" bestFit="1" customWidth="1"/>
    <col min="11788" max="11788" width="16.90625" bestFit="1" customWidth="1"/>
    <col min="11789" max="11789" width="17.90625" bestFit="1" customWidth="1"/>
    <col min="11790" max="11790" width="17.08984375" bestFit="1" customWidth="1"/>
    <col min="11791" max="11792" width="17.90625" bestFit="1" customWidth="1"/>
    <col min="11793" max="11793" width="17.90625" customWidth="1"/>
    <col min="11794" max="11794" width="18.54296875" bestFit="1" customWidth="1"/>
    <col min="11795" max="11795" width="13.90625" bestFit="1" customWidth="1"/>
    <col min="12033" max="12033" width="32.08984375" customWidth="1"/>
    <col min="12034" max="12035" width="17.90625" bestFit="1" customWidth="1"/>
    <col min="12036" max="12037" width="17.08984375" bestFit="1" customWidth="1"/>
    <col min="12038" max="12042" width="17.90625" bestFit="1" customWidth="1"/>
    <col min="12043" max="12043" width="17.08984375" bestFit="1" customWidth="1"/>
    <col min="12044" max="12044" width="16.90625" bestFit="1" customWidth="1"/>
    <col min="12045" max="12045" width="17.90625" bestFit="1" customWidth="1"/>
    <col min="12046" max="12046" width="17.08984375" bestFit="1" customWidth="1"/>
    <col min="12047" max="12048" width="17.90625" bestFit="1" customWidth="1"/>
    <col min="12049" max="12049" width="17.90625" customWidth="1"/>
    <col min="12050" max="12050" width="18.54296875" bestFit="1" customWidth="1"/>
    <col min="12051" max="12051" width="13.90625" bestFit="1" customWidth="1"/>
    <col min="12289" max="12289" width="32.08984375" customWidth="1"/>
    <col min="12290" max="12291" width="17.90625" bestFit="1" customWidth="1"/>
    <col min="12292" max="12293" width="17.08984375" bestFit="1" customWidth="1"/>
    <col min="12294" max="12298" width="17.90625" bestFit="1" customWidth="1"/>
    <col min="12299" max="12299" width="17.08984375" bestFit="1" customWidth="1"/>
    <col min="12300" max="12300" width="16.90625" bestFit="1" customWidth="1"/>
    <col min="12301" max="12301" width="17.90625" bestFit="1" customWidth="1"/>
    <col min="12302" max="12302" width="17.08984375" bestFit="1" customWidth="1"/>
    <col min="12303" max="12304" width="17.90625" bestFit="1" customWidth="1"/>
    <col min="12305" max="12305" width="17.90625" customWidth="1"/>
    <col min="12306" max="12306" width="18.54296875" bestFit="1" customWidth="1"/>
    <col min="12307" max="12307" width="13.90625" bestFit="1" customWidth="1"/>
    <col min="12545" max="12545" width="32.08984375" customWidth="1"/>
    <col min="12546" max="12547" width="17.90625" bestFit="1" customWidth="1"/>
    <col min="12548" max="12549" width="17.08984375" bestFit="1" customWidth="1"/>
    <col min="12550" max="12554" width="17.90625" bestFit="1" customWidth="1"/>
    <col min="12555" max="12555" width="17.08984375" bestFit="1" customWidth="1"/>
    <col min="12556" max="12556" width="16.90625" bestFit="1" customWidth="1"/>
    <col min="12557" max="12557" width="17.90625" bestFit="1" customWidth="1"/>
    <col min="12558" max="12558" width="17.08984375" bestFit="1" customWidth="1"/>
    <col min="12559" max="12560" width="17.90625" bestFit="1" customWidth="1"/>
    <col min="12561" max="12561" width="17.90625" customWidth="1"/>
    <col min="12562" max="12562" width="18.54296875" bestFit="1" customWidth="1"/>
    <col min="12563" max="12563" width="13.90625" bestFit="1" customWidth="1"/>
    <col min="12801" max="12801" width="32.08984375" customWidth="1"/>
    <col min="12802" max="12803" width="17.90625" bestFit="1" customWidth="1"/>
    <col min="12804" max="12805" width="17.08984375" bestFit="1" customWidth="1"/>
    <col min="12806" max="12810" width="17.90625" bestFit="1" customWidth="1"/>
    <col min="12811" max="12811" width="17.08984375" bestFit="1" customWidth="1"/>
    <col min="12812" max="12812" width="16.90625" bestFit="1" customWidth="1"/>
    <col min="12813" max="12813" width="17.90625" bestFit="1" customWidth="1"/>
    <col min="12814" max="12814" width="17.08984375" bestFit="1" customWidth="1"/>
    <col min="12815" max="12816" width="17.90625" bestFit="1" customWidth="1"/>
    <col min="12817" max="12817" width="17.90625" customWidth="1"/>
    <col min="12818" max="12818" width="18.54296875" bestFit="1" customWidth="1"/>
    <col min="12819" max="12819" width="13.90625" bestFit="1" customWidth="1"/>
    <col min="13057" max="13057" width="32.08984375" customWidth="1"/>
    <col min="13058" max="13059" width="17.90625" bestFit="1" customWidth="1"/>
    <col min="13060" max="13061" width="17.08984375" bestFit="1" customWidth="1"/>
    <col min="13062" max="13066" width="17.90625" bestFit="1" customWidth="1"/>
    <col min="13067" max="13067" width="17.08984375" bestFit="1" customWidth="1"/>
    <col min="13068" max="13068" width="16.90625" bestFit="1" customWidth="1"/>
    <col min="13069" max="13069" width="17.90625" bestFit="1" customWidth="1"/>
    <col min="13070" max="13070" width="17.08984375" bestFit="1" customWidth="1"/>
    <col min="13071" max="13072" width="17.90625" bestFit="1" customWidth="1"/>
    <col min="13073" max="13073" width="17.90625" customWidth="1"/>
    <col min="13074" max="13074" width="18.54296875" bestFit="1" customWidth="1"/>
    <col min="13075" max="13075" width="13.90625" bestFit="1" customWidth="1"/>
    <col min="13313" max="13313" width="32.08984375" customWidth="1"/>
    <col min="13314" max="13315" width="17.90625" bestFit="1" customWidth="1"/>
    <col min="13316" max="13317" width="17.08984375" bestFit="1" customWidth="1"/>
    <col min="13318" max="13322" width="17.90625" bestFit="1" customWidth="1"/>
    <col min="13323" max="13323" width="17.08984375" bestFit="1" customWidth="1"/>
    <col min="13324" max="13324" width="16.90625" bestFit="1" customWidth="1"/>
    <col min="13325" max="13325" width="17.90625" bestFit="1" customWidth="1"/>
    <col min="13326" max="13326" width="17.08984375" bestFit="1" customWidth="1"/>
    <col min="13327" max="13328" width="17.90625" bestFit="1" customWidth="1"/>
    <col min="13329" max="13329" width="17.90625" customWidth="1"/>
    <col min="13330" max="13330" width="18.54296875" bestFit="1" customWidth="1"/>
    <col min="13331" max="13331" width="13.90625" bestFit="1" customWidth="1"/>
    <col min="13569" max="13569" width="32.08984375" customWidth="1"/>
    <col min="13570" max="13571" width="17.90625" bestFit="1" customWidth="1"/>
    <col min="13572" max="13573" width="17.08984375" bestFit="1" customWidth="1"/>
    <col min="13574" max="13578" width="17.90625" bestFit="1" customWidth="1"/>
    <col min="13579" max="13579" width="17.08984375" bestFit="1" customWidth="1"/>
    <col min="13580" max="13580" width="16.90625" bestFit="1" customWidth="1"/>
    <col min="13581" max="13581" width="17.90625" bestFit="1" customWidth="1"/>
    <col min="13582" max="13582" width="17.08984375" bestFit="1" customWidth="1"/>
    <col min="13583" max="13584" width="17.90625" bestFit="1" customWidth="1"/>
    <col min="13585" max="13585" width="17.90625" customWidth="1"/>
    <col min="13586" max="13586" width="18.54296875" bestFit="1" customWidth="1"/>
    <col min="13587" max="13587" width="13.90625" bestFit="1" customWidth="1"/>
    <col min="13825" max="13825" width="32.08984375" customWidth="1"/>
    <col min="13826" max="13827" width="17.90625" bestFit="1" customWidth="1"/>
    <col min="13828" max="13829" width="17.08984375" bestFit="1" customWidth="1"/>
    <col min="13830" max="13834" width="17.90625" bestFit="1" customWidth="1"/>
    <col min="13835" max="13835" width="17.08984375" bestFit="1" customWidth="1"/>
    <col min="13836" max="13836" width="16.90625" bestFit="1" customWidth="1"/>
    <col min="13837" max="13837" width="17.90625" bestFit="1" customWidth="1"/>
    <col min="13838" max="13838" width="17.08984375" bestFit="1" customWidth="1"/>
    <col min="13839" max="13840" width="17.90625" bestFit="1" customWidth="1"/>
    <col min="13841" max="13841" width="17.90625" customWidth="1"/>
    <col min="13842" max="13842" width="18.54296875" bestFit="1" customWidth="1"/>
    <col min="13843" max="13843" width="13.90625" bestFit="1" customWidth="1"/>
    <col min="14081" max="14081" width="32.08984375" customWidth="1"/>
    <col min="14082" max="14083" width="17.90625" bestFit="1" customWidth="1"/>
    <col min="14084" max="14085" width="17.08984375" bestFit="1" customWidth="1"/>
    <col min="14086" max="14090" width="17.90625" bestFit="1" customWidth="1"/>
    <col min="14091" max="14091" width="17.08984375" bestFit="1" customWidth="1"/>
    <col min="14092" max="14092" width="16.90625" bestFit="1" customWidth="1"/>
    <col min="14093" max="14093" width="17.90625" bestFit="1" customWidth="1"/>
    <col min="14094" max="14094" width="17.08984375" bestFit="1" customWidth="1"/>
    <col min="14095" max="14096" width="17.90625" bestFit="1" customWidth="1"/>
    <col min="14097" max="14097" width="17.90625" customWidth="1"/>
    <col min="14098" max="14098" width="18.54296875" bestFit="1" customWidth="1"/>
    <col min="14099" max="14099" width="13.90625" bestFit="1" customWidth="1"/>
    <col min="14337" max="14337" width="32.08984375" customWidth="1"/>
    <col min="14338" max="14339" width="17.90625" bestFit="1" customWidth="1"/>
    <col min="14340" max="14341" width="17.08984375" bestFit="1" customWidth="1"/>
    <col min="14342" max="14346" width="17.90625" bestFit="1" customWidth="1"/>
    <col min="14347" max="14347" width="17.08984375" bestFit="1" customWidth="1"/>
    <col min="14348" max="14348" width="16.90625" bestFit="1" customWidth="1"/>
    <col min="14349" max="14349" width="17.90625" bestFit="1" customWidth="1"/>
    <col min="14350" max="14350" width="17.08984375" bestFit="1" customWidth="1"/>
    <col min="14351" max="14352" width="17.90625" bestFit="1" customWidth="1"/>
    <col min="14353" max="14353" width="17.90625" customWidth="1"/>
    <col min="14354" max="14354" width="18.54296875" bestFit="1" customWidth="1"/>
    <col min="14355" max="14355" width="13.90625" bestFit="1" customWidth="1"/>
    <col min="14593" max="14593" width="32.08984375" customWidth="1"/>
    <col min="14594" max="14595" width="17.90625" bestFit="1" customWidth="1"/>
    <col min="14596" max="14597" width="17.08984375" bestFit="1" customWidth="1"/>
    <col min="14598" max="14602" width="17.90625" bestFit="1" customWidth="1"/>
    <col min="14603" max="14603" width="17.08984375" bestFit="1" customWidth="1"/>
    <col min="14604" max="14604" width="16.90625" bestFit="1" customWidth="1"/>
    <col min="14605" max="14605" width="17.90625" bestFit="1" customWidth="1"/>
    <col min="14606" max="14606" width="17.08984375" bestFit="1" customWidth="1"/>
    <col min="14607" max="14608" width="17.90625" bestFit="1" customWidth="1"/>
    <col min="14609" max="14609" width="17.90625" customWidth="1"/>
    <col min="14610" max="14610" width="18.54296875" bestFit="1" customWidth="1"/>
    <col min="14611" max="14611" width="13.90625" bestFit="1" customWidth="1"/>
    <col min="14849" max="14849" width="32.08984375" customWidth="1"/>
    <col min="14850" max="14851" width="17.90625" bestFit="1" customWidth="1"/>
    <col min="14852" max="14853" width="17.08984375" bestFit="1" customWidth="1"/>
    <col min="14854" max="14858" width="17.90625" bestFit="1" customWidth="1"/>
    <col min="14859" max="14859" width="17.08984375" bestFit="1" customWidth="1"/>
    <col min="14860" max="14860" width="16.90625" bestFit="1" customWidth="1"/>
    <col min="14861" max="14861" width="17.90625" bestFit="1" customWidth="1"/>
    <col min="14862" max="14862" width="17.08984375" bestFit="1" customWidth="1"/>
    <col min="14863" max="14864" width="17.90625" bestFit="1" customWidth="1"/>
    <col min="14865" max="14865" width="17.90625" customWidth="1"/>
    <col min="14866" max="14866" width="18.54296875" bestFit="1" customWidth="1"/>
    <col min="14867" max="14867" width="13.90625" bestFit="1" customWidth="1"/>
    <col min="15105" max="15105" width="32.08984375" customWidth="1"/>
    <col min="15106" max="15107" width="17.90625" bestFit="1" customWidth="1"/>
    <col min="15108" max="15109" width="17.08984375" bestFit="1" customWidth="1"/>
    <col min="15110" max="15114" width="17.90625" bestFit="1" customWidth="1"/>
    <col min="15115" max="15115" width="17.08984375" bestFit="1" customWidth="1"/>
    <col min="15116" max="15116" width="16.90625" bestFit="1" customWidth="1"/>
    <col min="15117" max="15117" width="17.90625" bestFit="1" customWidth="1"/>
    <col min="15118" max="15118" width="17.08984375" bestFit="1" customWidth="1"/>
    <col min="15119" max="15120" width="17.90625" bestFit="1" customWidth="1"/>
    <col min="15121" max="15121" width="17.90625" customWidth="1"/>
    <col min="15122" max="15122" width="18.54296875" bestFit="1" customWidth="1"/>
    <col min="15123" max="15123" width="13.90625" bestFit="1" customWidth="1"/>
    <col min="15361" max="15361" width="32.08984375" customWidth="1"/>
    <col min="15362" max="15363" width="17.90625" bestFit="1" customWidth="1"/>
    <col min="15364" max="15365" width="17.08984375" bestFit="1" customWidth="1"/>
    <col min="15366" max="15370" width="17.90625" bestFit="1" customWidth="1"/>
    <col min="15371" max="15371" width="17.08984375" bestFit="1" customWidth="1"/>
    <col min="15372" max="15372" width="16.90625" bestFit="1" customWidth="1"/>
    <col min="15373" max="15373" width="17.90625" bestFit="1" customWidth="1"/>
    <col min="15374" max="15374" width="17.08984375" bestFit="1" customWidth="1"/>
    <col min="15375" max="15376" width="17.90625" bestFit="1" customWidth="1"/>
    <col min="15377" max="15377" width="17.90625" customWidth="1"/>
    <col min="15378" max="15378" width="18.54296875" bestFit="1" customWidth="1"/>
    <col min="15379" max="15379" width="13.90625" bestFit="1" customWidth="1"/>
    <col min="15617" max="15617" width="32.08984375" customWidth="1"/>
    <col min="15618" max="15619" width="17.90625" bestFit="1" customWidth="1"/>
    <col min="15620" max="15621" width="17.08984375" bestFit="1" customWidth="1"/>
    <col min="15622" max="15626" width="17.90625" bestFit="1" customWidth="1"/>
    <col min="15627" max="15627" width="17.08984375" bestFit="1" customWidth="1"/>
    <col min="15628" max="15628" width="16.90625" bestFit="1" customWidth="1"/>
    <col min="15629" max="15629" width="17.90625" bestFit="1" customWidth="1"/>
    <col min="15630" max="15630" width="17.08984375" bestFit="1" customWidth="1"/>
    <col min="15631" max="15632" width="17.90625" bestFit="1" customWidth="1"/>
    <col min="15633" max="15633" width="17.90625" customWidth="1"/>
    <col min="15634" max="15634" width="18.54296875" bestFit="1" customWidth="1"/>
    <col min="15635" max="15635" width="13.90625" bestFit="1" customWidth="1"/>
    <col min="15873" max="15873" width="32.08984375" customWidth="1"/>
    <col min="15874" max="15875" width="17.90625" bestFit="1" customWidth="1"/>
    <col min="15876" max="15877" width="17.08984375" bestFit="1" customWidth="1"/>
    <col min="15878" max="15882" width="17.90625" bestFit="1" customWidth="1"/>
    <col min="15883" max="15883" width="17.08984375" bestFit="1" customWidth="1"/>
    <col min="15884" max="15884" width="16.90625" bestFit="1" customWidth="1"/>
    <col min="15885" max="15885" width="17.90625" bestFit="1" customWidth="1"/>
    <col min="15886" max="15886" width="17.08984375" bestFit="1" customWidth="1"/>
    <col min="15887" max="15888" width="17.90625" bestFit="1" customWidth="1"/>
    <col min="15889" max="15889" width="17.90625" customWidth="1"/>
    <col min="15890" max="15890" width="18.54296875" bestFit="1" customWidth="1"/>
    <col min="15891" max="15891" width="13.90625" bestFit="1" customWidth="1"/>
    <col min="16129" max="16129" width="32.08984375" customWidth="1"/>
    <col min="16130" max="16131" width="17.90625" bestFit="1" customWidth="1"/>
    <col min="16132" max="16133" width="17.08984375" bestFit="1" customWidth="1"/>
    <col min="16134" max="16138" width="17.90625" bestFit="1" customWidth="1"/>
    <col min="16139" max="16139" width="17.08984375" bestFit="1" customWidth="1"/>
    <col min="16140" max="16140" width="16.90625" bestFit="1" customWidth="1"/>
    <col min="16141" max="16141" width="17.90625" bestFit="1" customWidth="1"/>
    <col min="16142" max="16142" width="17.08984375" bestFit="1" customWidth="1"/>
    <col min="16143" max="16144" width="17.90625" bestFit="1" customWidth="1"/>
    <col min="16145" max="16145" width="17.90625" customWidth="1"/>
    <col min="16146" max="16146" width="18.54296875" bestFit="1" customWidth="1"/>
    <col min="16147" max="16147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59">
        <v>72910712.349999994</v>
      </c>
      <c r="P4" s="60">
        <v>78384501.659999996</v>
      </c>
      <c r="Q4" s="66">
        <v>82902651.510000005</v>
      </c>
      <c r="R4" s="62">
        <f>SUM(B4:Q4)</f>
        <v>977916169.19000006</v>
      </c>
    </row>
    <row r="5" spans="1:19" s="42" customFormat="1" ht="12.5" x14ac:dyDescent="0.25">
      <c r="A5" s="58" t="s">
        <v>136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484835.13</v>
      </c>
      <c r="I5" s="39">
        <v>210644.23</v>
      </c>
      <c r="J5" s="39">
        <v>217598.37</v>
      </c>
      <c r="K5" s="39">
        <v>208397.56</v>
      </c>
      <c r="L5" s="39">
        <v>156928.20000000001</v>
      </c>
      <c r="M5" s="39">
        <v>115895.03999999999</v>
      </c>
      <c r="N5" s="39">
        <v>89686.03</v>
      </c>
      <c r="O5" s="39">
        <v>55255.79</v>
      </c>
      <c r="P5" s="39">
        <v>10645.18</v>
      </c>
      <c r="Q5" s="39">
        <v>16.190000000000001</v>
      </c>
      <c r="R5" s="63">
        <f>SUM(B5:Q5)</f>
        <v>3311509.4800000004</v>
      </c>
    </row>
    <row r="6" spans="1:19" s="42" customFormat="1" ht="12.5" x14ac:dyDescent="0.25">
      <c r="A6" s="58" t="s">
        <v>137</v>
      </c>
      <c r="B6" s="39">
        <v>29226.77</v>
      </c>
      <c r="C6" s="39">
        <v>38509.93</v>
      </c>
      <c r="D6" s="39">
        <v>40085.18</v>
      </c>
      <c r="E6" s="39">
        <v>46135.59</v>
      </c>
      <c r="F6" s="39">
        <v>45847.199999999997</v>
      </c>
      <c r="G6" s="39">
        <v>43672</v>
      </c>
      <c r="H6" s="39">
        <v>307377.46000000002</v>
      </c>
      <c r="I6" s="39">
        <v>28455.79</v>
      </c>
      <c r="J6" s="39">
        <v>36333.58</v>
      </c>
      <c r="K6" s="39">
        <v>40644.61</v>
      </c>
      <c r="L6" s="39">
        <v>54044.53</v>
      </c>
      <c r="M6" s="39">
        <v>71886.149999999994</v>
      </c>
      <c r="N6" s="39">
        <v>61146.52</v>
      </c>
      <c r="O6" s="39">
        <v>79709.960000000006</v>
      </c>
      <c r="P6" s="39">
        <v>1383.96</v>
      </c>
      <c r="Q6" s="39">
        <v>18.61</v>
      </c>
      <c r="R6" s="63">
        <f>SUM(B6:Q6)</f>
        <v>924477.84</v>
      </c>
    </row>
    <row r="7" spans="1:19" s="42" customFormat="1" ht="12.5" x14ac:dyDescent="0.25">
      <c r="A7" s="58" t="s">
        <v>138</v>
      </c>
      <c r="B7" s="63">
        <f>B4-B5+B6</f>
        <v>47718989.940000005</v>
      </c>
      <c r="C7" s="63">
        <f t="shared" ref="C7:O7" si="0">C4-C5+C6</f>
        <v>50443733.670000002</v>
      </c>
      <c r="D7" s="63">
        <f t="shared" si="0"/>
        <v>51710494.990000002</v>
      </c>
      <c r="E7" s="63">
        <f t="shared" si="0"/>
        <v>53687149.910000004</v>
      </c>
      <c r="F7" s="63">
        <f t="shared" si="0"/>
        <v>55536470.380000003</v>
      </c>
      <c r="G7" s="63">
        <f t="shared" si="0"/>
        <v>56399028.400000006</v>
      </c>
      <c r="H7" s="63">
        <f t="shared" si="0"/>
        <v>56564393.989999995</v>
      </c>
      <c r="I7" s="63">
        <f t="shared" si="0"/>
        <v>56656273.25</v>
      </c>
      <c r="J7" s="63">
        <f t="shared" si="0"/>
        <v>57249856.350000001</v>
      </c>
      <c r="K7" s="63">
        <f t="shared" si="0"/>
        <v>59509974.719999999</v>
      </c>
      <c r="L7" s="63">
        <f t="shared" si="0"/>
        <v>62158698.280000001</v>
      </c>
      <c r="M7" s="63">
        <f>M4-M5+M6</f>
        <v>64525577.079999998</v>
      </c>
      <c r="N7" s="63">
        <f>N4-N5+N6</f>
        <v>69155435.699999988</v>
      </c>
      <c r="O7" s="63">
        <f t="shared" si="0"/>
        <v>72935166.519999981</v>
      </c>
      <c r="P7" s="63">
        <f>P4-P5+P6</f>
        <v>78375240.439999983</v>
      </c>
      <c r="Q7" s="63">
        <f>Q4-Q5+Q6</f>
        <v>82902653.930000007</v>
      </c>
      <c r="R7" s="62">
        <f>R4-R5+R6</f>
        <v>975529137.55000007</v>
      </c>
    </row>
    <row r="8" spans="1:19" s="42" customFormat="1" x14ac:dyDescent="0.35">
      <c r="A8" s="58" t="s">
        <v>139</v>
      </c>
      <c r="B8" s="20">
        <v>59207.55</v>
      </c>
      <c r="C8" s="20">
        <v>89225.98</v>
      </c>
      <c r="D8" s="20">
        <v>109514.14</v>
      </c>
      <c r="E8" s="20">
        <v>167389</v>
      </c>
      <c r="F8" s="20">
        <v>225385.69</v>
      </c>
      <c r="G8" s="20">
        <v>224260.11</v>
      </c>
      <c r="H8" s="20">
        <v>249523.31</v>
      </c>
      <c r="I8" s="20">
        <v>323574.78999999998</v>
      </c>
      <c r="J8" s="20">
        <v>374284.03</v>
      </c>
      <c r="K8" s="20">
        <v>600125.81000000006</v>
      </c>
      <c r="L8" s="20">
        <v>852745.89</v>
      </c>
      <c r="M8" s="20">
        <v>1189973.06</v>
      </c>
      <c r="N8" s="20">
        <v>1749041.19</v>
      </c>
      <c r="O8" s="20">
        <v>2275252.92</v>
      </c>
      <c r="P8" s="20">
        <v>3805519.61</v>
      </c>
      <c r="Q8" s="20">
        <v>37107468.57</v>
      </c>
      <c r="R8" s="62">
        <f>SUM(B8:Q8)</f>
        <v>49402491.649999999</v>
      </c>
    </row>
    <row r="9" spans="1:19" s="42" customFormat="1" ht="12.5" x14ac:dyDescent="0.25">
      <c r="A9" s="58" t="s">
        <v>140</v>
      </c>
      <c r="B9" s="59">
        <v>6787.45</v>
      </c>
      <c r="C9" s="59">
        <v>7678.22</v>
      </c>
      <c r="D9" s="59">
        <v>5275.83</v>
      </c>
      <c r="E9" s="59">
        <v>6530.68</v>
      </c>
      <c r="F9" s="59">
        <v>4597.51</v>
      </c>
      <c r="G9" s="59">
        <v>5438.4</v>
      </c>
      <c r="H9" s="59">
        <v>6751.55</v>
      </c>
      <c r="I9" s="59">
        <v>4250.8599999999997</v>
      </c>
      <c r="J9" s="59">
        <v>1970.16</v>
      </c>
      <c r="K9" s="59">
        <v>3975.6</v>
      </c>
      <c r="L9" s="59">
        <v>1439.25</v>
      </c>
      <c r="M9" s="59">
        <v>3917.62</v>
      </c>
      <c r="N9" s="59">
        <v>3506.37</v>
      </c>
      <c r="O9" s="59">
        <v>3958.93</v>
      </c>
      <c r="P9" s="59">
        <v>123261.02</v>
      </c>
      <c r="Q9" s="59">
        <v>166692.54</v>
      </c>
      <c r="R9" s="62"/>
    </row>
    <row r="10" spans="1:19" s="42" customFormat="1" ht="13" x14ac:dyDescent="0.3">
      <c r="A10" s="42" t="s">
        <v>14</v>
      </c>
      <c r="B10" s="7">
        <f t="shared" ref="B10:L10" si="1">B7-B8</f>
        <v>47659782.390000008</v>
      </c>
      <c r="C10" s="7">
        <f t="shared" si="1"/>
        <v>50354507.690000005</v>
      </c>
      <c r="D10" s="7">
        <f t="shared" si="1"/>
        <v>51600980.850000001</v>
      </c>
      <c r="E10" s="7">
        <f t="shared" si="1"/>
        <v>53519760.910000004</v>
      </c>
      <c r="F10" s="7">
        <f t="shared" si="1"/>
        <v>55311084.690000005</v>
      </c>
      <c r="G10" s="7">
        <f t="shared" si="1"/>
        <v>56174768.290000007</v>
      </c>
      <c r="H10" s="7">
        <f t="shared" si="1"/>
        <v>56314870.679999992</v>
      </c>
      <c r="I10" s="7">
        <f t="shared" si="1"/>
        <v>56332698.460000001</v>
      </c>
      <c r="J10" s="7">
        <f t="shared" si="1"/>
        <v>56875572.32</v>
      </c>
      <c r="K10" s="7">
        <f t="shared" si="1"/>
        <v>58909848.909999996</v>
      </c>
      <c r="L10" s="7">
        <f t="shared" si="1"/>
        <v>61305952.390000001</v>
      </c>
      <c r="M10" s="7">
        <f>M7-M8</f>
        <v>63335604.019999996</v>
      </c>
      <c r="N10" s="7">
        <f>N7-N8</f>
        <v>67406394.50999999</v>
      </c>
      <c r="O10" s="7">
        <f>O7-(O8+O9)</f>
        <v>70655954.669999987</v>
      </c>
      <c r="P10" s="7">
        <f>P7-(P8+P9)</f>
        <v>74446459.809999987</v>
      </c>
      <c r="Q10" s="7">
        <f>Q7-(Q8+Q9)</f>
        <v>45628492.820000008</v>
      </c>
      <c r="R10" s="7">
        <f>R7-R8</f>
        <v>926126645.9000001</v>
      </c>
      <c r="S10" s="25"/>
    </row>
    <row r="11" spans="1:19" x14ac:dyDescent="0.35">
      <c r="A11" s="22" t="s">
        <v>15</v>
      </c>
      <c r="B11" s="26">
        <f>B10/B4*100</f>
        <v>99.317374605600477</v>
      </c>
      <c r="C11" s="26">
        <f t="shared" ref="C11:M11" si="2">C10/C4*100</f>
        <v>99.268165631818732</v>
      </c>
      <c r="D11" s="26">
        <f t="shared" si="2"/>
        <v>99.257190751223504</v>
      </c>
      <c r="E11" s="26">
        <f t="shared" si="2"/>
        <v>99.204690350352195</v>
      </c>
      <c r="F11" s="26">
        <f t="shared" si="2"/>
        <v>99.182447639523502</v>
      </c>
      <c r="G11" s="26">
        <f t="shared" si="2"/>
        <v>99.252337845102446</v>
      </c>
      <c r="H11" s="26">
        <f t="shared" si="2"/>
        <v>99.247502562026895</v>
      </c>
      <c r="I11" s="26">
        <f t="shared" si="2"/>
        <v>99.110174316893989</v>
      </c>
      <c r="J11" s="26">
        <f t="shared" si="2"/>
        <v>99.03266938034217</v>
      </c>
      <c r="K11" s="26">
        <f t="shared" si="2"/>
        <v>98.713290887605268</v>
      </c>
      <c r="L11" s="26">
        <f t="shared" si="2"/>
        <v>98.465137681905617</v>
      </c>
      <c r="M11" s="26">
        <f t="shared" si="2"/>
        <v>98.088911472077072</v>
      </c>
      <c r="N11" s="26">
        <f>N10/N4*100</f>
        <v>97.43064677245799</v>
      </c>
      <c r="O11" s="26">
        <f>O10/O4*100</f>
        <v>96.907508365607114</v>
      </c>
      <c r="P11" s="26">
        <f>P10/P4*100</f>
        <v>94.975994276162353</v>
      </c>
      <c r="Q11" s="26">
        <f>Q10/Q4*100</f>
        <v>55.038641091589383</v>
      </c>
      <c r="R11" s="26">
        <f>R10/R4*100</f>
        <v>94.704093773917577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99.317374605600477</v>
      </c>
    </row>
    <row r="15" spans="1:19" x14ac:dyDescent="0.35">
      <c r="A15" t="s">
        <v>3</v>
      </c>
      <c r="B15" s="27">
        <f>C11</f>
        <v>99.268165631818732</v>
      </c>
    </row>
    <row r="16" spans="1:19" x14ac:dyDescent="0.35">
      <c r="A16" t="s">
        <v>4</v>
      </c>
      <c r="B16" s="27">
        <f>D11</f>
        <v>99.257190751223504</v>
      </c>
    </row>
    <row r="17" spans="1:2" x14ac:dyDescent="0.35">
      <c r="A17" t="s">
        <v>5</v>
      </c>
      <c r="B17" s="27">
        <f>E11</f>
        <v>99.204690350352195</v>
      </c>
    </row>
    <row r="18" spans="1:2" x14ac:dyDescent="0.35">
      <c r="A18" t="s">
        <v>6</v>
      </c>
      <c r="B18" s="27">
        <f>F11</f>
        <v>99.182447639523502</v>
      </c>
    </row>
    <row r="19" spans="1:2" x14ac:dyDescent="0.35">
      <c r="A19" t="s">
        <v>7</v>
      </c>
      <c r="B19" s="27">
        <f>G11</f>
        <v>99.252337845102446</v>
      </c>
    </row>
    <row r="20" spans="1:2" x14ac:dyDescent="0.35">
      <c r="A20" t="s">
        <v>8</v>
      </c>
      <c r="B20" s="27">
        <f>H11</f>
        <v>99.247502562026895</v>
      </c>
    </row>
    <row r="21" spans="1:2" x14ac:dyDescent="0.35">
      <c r="A21" t="s">
        <v>16</v>
      </c>
      <c r="B21" s="27">
        <f>I11</f>
        <v>99.110174316893989</v>
      </c>
    </row>
    <row r="22" spans="1:2" x14ac:dyDescent="0.35">
      <c r="A22" t="s">
        <v>31</v>
      </c>
      <c r="B22" s="27">
        <f>J11</f>
        <v>99.03266938034217</v>
      </c>
    </row>
    <row r="23" spans="1:2" x14ac:dyDescent="0.35">
      <c r="A23" t="s">
        <v>48</v>
      </c>
      <c r="B23" s="27">
        <f>K11</f>
        <v>98.713290887605268</v>
      </c>
    </row>
    <row r="24" spans="1:2" x14ac:dyDescent="0.35">
      <c r="A24" t="s">
        <v>65</v>
      </c>
      <c r="B24" s="27">
        <f>L11</f>
        <v>98.465137681905617</v>
      </c>
    </row>
    <row r="25" spans="1:2" x14ac:dyDescent="0.35">
      <c r="A25" t="s">
        <v>78</v>
      </c>
      <c r="B25" s="27">
        <f>M11</f>
        <v>98.088911472077072</v>
      </c>
    </row>
    <row r="26" spans="1:2" x14ac:dyDescent="0.35">
      <c r="A26" t="s">
        <v>80</v>
      </c>
      <c r="B26" s="27">
        <f>N11</f>
        <v>97.43064677245799</v>
      </c>
    </row>
    <row r="27" spans="1:2" x14ac:dyDescent="0.35">
      <c r="A27" t="s">
        <v>91</v>
      </c>
      <c r="B27" s="27">
        <f>O11</f>
        <v>96.907508365607114</v>
      </c>
    </row>
    <row r="28" spans="1:2" x14ac:dyDescent="0.35">
      <c r="A28" t="s">
        <v>111</v>
      </c>
      <c r="B28" s="27">
        <f>P11</f>
        <v>94.975994276162353</v>
      </c>
    </row>
    <row r="29" spans="1:2" x14ac:dyDescent="0.35">
      <c r="A29" t="s">
        <v>135</v>
      </c>
      <c r="B29" s="27">
        <f>Q11</f>
        <v>55.038641091589383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S41"/>
  <sheetViews>
    <sheetView topLeftCell="C1" zoomScale="55" zoomScaleNormal="55" workbookViewId="0">
      <selection sqref="A1:XFD1048576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7.90625" customWidth="1"/>
    <col min="18" max="18" width="18.54296875" bestFit="1" customWidth="1"/>
    <col min="19" max="19" width="13.90625" bestFit="1" customWidth="1"/>
    <col min="257" max="257" width="32.08984375" customWidth="1"/>
    <col min="258" max="259" width="17.90625" bestFit="1" customWidth="1"/>
    <col min="260" max="261" width="17.08984375" bestFit="1" customWidth="1"/>
    <col min="262" max="266" width="17.90625" bestFit="1" customWidth="1"/>
    <col min="267" max="267" width="17.08984375" bestFit="1" customWidth="1"/>
    <col min="268" max="268" width="16.90625" bestFit="1" customWidth="1"/>
    <col min="269" max="269" width="17.90625" bestFit="1" customWidth="1"/>
    <col min="270" max="270" width="17.08984375" bestFit="1" customWidth="1"/>
    <col min="271" max="272" width="17.90625" bestFit="1" customWidth="1"/>
    <col min="273" max="273" width="17.90625" customWidth="1"/>
    <col min="274" max="274" width="18.54296875" bestFit="1" customWidth="1"/>
    <col min="275" max="275" width="13.90625" bestFit="1" customWidth="1"/>
    <col min="513" max="513" width="32.08984375" customWidth="1"/>
    <col min="514" max="515" width="17.90625" bestFit="1" customWidth="1"/>
    <col min="516" max="517" width="17.08984375" bestFit="1" customWidth="1"/>
    <col min="518" max="522" width="17.90625" bestFit="1" customWidth="1"/>
    <col min="523" max="523" width="17.08984375" bestFit="1" customWidth="1"/>
    <col min="524" max="524" width="16.90625" bestFit="1" customWidth="1"/>
    <col min="525" max="525" width="17.90625" bestFit="1" customWidth="1"/>
    <col min="526" max="526" width="17.08984375" bestFit="1" customWidth="1"/>
    <col min="527" max="528" width="17.90625" bestFit="1" customWidth="1"/>
    <col min="529" max="529" width="17.90625" customWidth="1"/>
    <col min="530" max="530" width="18.54296875" bestFit="1" customWidth="1"/>
    <col min="531" max="531" width="13.90625" bestFit="1" customWidth="1"/>
    <col min="769" max="769" width="32.08984375" customWidth="1"/>
    <col min="770" max="771" width="17.90625" bestFit="1" customWidth="1"/>
    <col min="772" max="773" width="17.08984375" bestFit="1" customWidth="1"/>
    <col min="774" max="778" width="17.90625" bestFit="1" customWidth="1"/>
    <col min="779" max="779" width="17.08984375" bestFit="1" customWidth="1"/>
    <col min="780" max="780" width="16.90625" bestFit="1" customWidth="1"/>
    <col min="781" max="781" width="17.90625" bestFit="1" customWidth="1"/>
    <col min="782" max="782" width="17.08984375" bestFit="1" customWidth="1"/>
    <col min="783" max="784" width="17.90625" bestFit="1" customWidth="1"/>
    <col min="785" max="785" width="17.90625" customWidth="1"/>
    <col min="786" max="786" width="18.54296875" bestFit="1" customWidth="1"/>
    <col min="787" max="787" width="13.90625" bestFit="1" customWidth="1"/>
    <col min="1025" max="1025" width="32.08984375" customWidth="1"/>
    <col min="1026" max="1027" width="17.90625" bestFit="1" customWidth="1"/>
    <col min="1028" max="1029" width="17.08984375" bestFit="1" customWidth="1"/>
    <col min="1030" max="1034" width="17.90625" bestFit="1" customWidth="1"/>
    <col min="1035" max="1035" width="17.08984375" bestFit="1" customWidth="1"/>
    <col min="1036" max="1036" width="16.90625" bestFit="1" customWidth="1"/>
    <col min="1037" max="1037" width="17.90625" bestFit="1" customWidth="1"/>
    <col min="1038" max="1038" width="17.08984375" bestFit="1" customWidth="1"/>
    <col min="1039" max="1040" width="17.90625" bestFit="1" customWidth="1"/>
    <col min="1041" max="1041" width="17.90625" customWidth="1"/>
    <col min="1042" max="1042" width="18.54296875" bestFit="1" customWidth="1"/>
    <col min="1043" max="1043" width="13.90625" bestFit="1" customWidth="1"/>
    <col min="1281" max="1281" width="32.08984375" customWidth="1"/>
    <col min="1282" max="1283" width="17.90625" bestFit="1" customWidth="1"/>
    <col min="1284" max="1285" width="17.08984375" bestFit="1" customWidth="1"/>
    <col min="1286" max="1290" width="17.90625" bestFit="1" customWidth="1"/>
    <col min="1291" max="1291" width="17.08984375" bestFit="1" customWidth="1"/>
    <col min="1292" max="1292" width="16.90625" bestFit="1" customWidth="1"/>
    <col min="1293" max="1293" width="17.90625" bestFit="1" customWidth="1"/>
    <col min="1294" max="1294" width="17.08984375" bestFit="1" customWidth="1"/>
    <col min="1295" max="1296" width="17.90625" bestFit="1" customWidth="1"/>
    <col min="1297" max="1297" width="17.90625" customWidth="1"/>
    <col min="1298" max="1298" width="18.54296875" bestFit="1" customWidth="1"/>
    <col min="1299" max="1299" width="13.90625" bestFit="1" customWidth="1"/>
    <col min="1537" max="1537" width="32.08984375" customWidth="1"/>
    <col min="1538" max="1539" width="17.90625" bestFit="1" customWidth="1"/>
    <col min="1540" max="1541" width="17.08984375" bestFit="1" customWidth="1"/>
    <col min="1542" max="1546" width="17.90625" bestFit="1" customWidth="1"/>
    <col min="1547" max="1547" width="17.08984375" bestFit="1" customWidth="1"/>
    <col min="1548" max="1548" width="16.90625" bestFit="1" customWidth="1"/>
    <col min="1549" max="1549" width="17.90625" bestFit="1" customWidth="1"/>
    <col min="1550" max="1550" width="17.08984375" bestFit="1" customWidth="1"/>
    <col min="1551" max="1552" width="17.90625" bestFit="1" customWidth="1"/>
    <col min="1553" max="1553" width="17.90625" customWidth="1"/>
    <col min="1554" max="1554" width="18.54296875" bestFit="1" customWidth="1"/>
    <col min="1555" max="1555" width="13.90625" bestFit="1" customWidth="1"/>
    <col min="1793" max="1793" width="32.08984375" customWidth="1"/>
    <col min="1794" max="1795" width="17.90625" bestFit="1" customWidth="1"/>
    <col min="1796" max="1797" width="17.08984375" bestFit="1" customWidth="1"/>
    <col min="1798" max="1802" width="17.90625" bestFit="1" customWidth="1"/>
    <col min="1803" max="1803" width="17.08984375" bestFit="1" customWidth="1"/>
    <col min="1804" max="1804" width="16.90625" bestFit="1" customWidth="1"/>
    <col min="1805" max="1805" width="17.90625" bestFit="1" customWidth="1"/>
    <col min="1806" max="1806" width="17.08984375" bestFit="1" customWidth="1"/>
    <col min="1807" max="1808" width="17.90625" bestFit="1" customWidth="1"/>
    <col min="1809" max="1809" width="17.90625" customWidth="1"/>
    <col min="1810" max="1810" width="18.54296875" bestFit="1" customWidth="1"/>
    <col min="1811" max="1811" width="13.90625" bestFit="1" customWidth="1"/>
    <col min="2049" max="2049" width="32.08984375" customWidth="1"/>
    <col min="2050" max="2051" width="17.90625" bestFit="1" customWidth="1"/>
    <col min="2052" max="2053" width="17.08984375" bestFit="1" customWidth="1"/>
    <col min="2054" max="2058" width="17.90625" bestFit="1" customWidth="1"/>
    <col min="2059" max="2059" width="17.08984375" bestFit="1" customWidth="1"/>
    <col min="2060" max="2060" width="16.90625" bestFit="1" customWidth="1"/>
    <col min="2061" max="2061" width="17.90625" bestFit="1" customWidth="1"/>
    <col min="2062" max="2062" width="17.08984375" bestFit="1" customWidth="1"/>
    <col min="2063" max="2064" width="17.90625" bestFit="1" customWidth="1"/>
    <col min="2065" max="2065" width="17.90625" customWidth="1"/>
    <col min="2066" max="2066" width="18.54296875" bestFit="1" customWidth="1"/>
    <col min="2067" max="2067" width="13.90625" bestFit="1" customWidth="1"/>
    <col min="2305" max="2305" width="32.08984375" customWidth="1"/>
    <col min="2306" max="2307" width="17.90625" bestFit="1" customWidth="1"/>
    <col min="2308" max="2309" width="17.08984375" bestFit="1" customWidth="1"/>
    <col min="2310" max="2314" width="17.90625" bestFit="1" customWidth="1"/>
    <col min="2315" max="2315" width="17.08984375" bestFit="1" customWidth="1"/>
    <col min="2316" max="2316" width="16.90625" bestFit="1" customWidth="1"/>
    <col min="2317" max="2317" width="17.90625" bestFit="1" customWidth="1"/>
    <col min="2318" max="2318" width="17.08984375" bestFit="1" customWidth="1"/>
    <col min="2319" max="2320" width="17.90625" bestFit="1" customWidth="1"/>
    <col min="2321" max="2321" width="17.90625" customWidth="1"/>
    <col min="2322" max="2322" width="18.54296875" bestFit="1" customWidth="1"/>
    <col min="2323" max="2323" width="13.90625" bestFit="1" customWidth="1"/>
    <col min="2561" max="2561" width="32.08984375" customWidth="1"/>
    <col min="2562" max="2563" width="17.90625" bestFit="1" customWidth="1"/>
    <col min="2564" max="2565" width="17.08984375" bestFit="1" customWidth="1"/>
    <col min="2566" max="2570" width="17.90625" bestFit="1" customWidth="1"/>
    <col min="2571" max="2571" width="17.08984375" bestFit="1" customWidth="1"/>
    <col min="2572" max="2572" width="16.90625" bestFit="1" customWidth="1"/>
    <col min="2573" max="2573" width="17.90625" bestFit="1" customWidth="1"/>
    <col min="2574" max="2574" width="17.08984375" bestFit="1" customWidth="1"/>
    <col min="2575" max="2576" width="17.90625" bestFit="1" customWidth="1"/>
    <col min="2577" max="2577" width="17.90625" customWidth="1"/>
    <col min="2578" max="2578" width="18.54296875" bestFit="1" customWidth="1"/>
    <col min="2579" max="2579" width="13.90625" bestFit="1" customWidth="1"/>
    <col min="2817" max="2817" width="32.08984375" customWidth="1"/>
    <col min="2818" max="2819" width="17.90625" bestFit="1" customWidth="1"/>
    <col min="2820" max="2821" width="17.08984375" bestFit="1" customWidth="1"/>
    <col min="2822" max="2826" width="17.90625" bestFit="1" customWidth="1"/>
    <col min="2827" max="2827" width="17.08984375" bestFit="1" customWidth="1"/>
    <col min="2828" max="2828" width="16.90625" bestFit="1" customWidth="1"/>
    <col min="2829" max="2829" width="17.90625" bestFit="1" customWidth="1"/>
    <col min="2830" max="2830" width="17.08984375" bestFit="1" customWidth="1"/>
    <col min="2831" max="2832" width="17.90625" bestFit="1" customWidth="1"/>
    <col min="2833" max="2833" width="17.90625" customWidth="1"/>
    <col min="2834" max="2834" width="18.54296875" bestFit="1" customWidth="1"/>
    <col min="2835" max="2835" width="13.90625" bestFit="1" customWidth="1"/>
    <col min="3073" max="3073" width="32.08984375" customWidth="1"/>
    <col min="3074" max="3075" width="17.90625" bestFit="1" customWidth="1"/>
    <col min="3076" max="3077" width="17.08984375" bestFit="1" customWidth="1"/>
    <col min="3078" max="3082" width="17.90625" bestFit="1" customWidth="1"/>
    <col min="3083" max="3083" width="17.08984375" bestFit="1" customWidth="1"/>
    <col min="3084" max="3084" width="16.90625" bestFit="1" customWidth="1"/>
    <col min="3085" max="3085" width="17.90625" bestFit="1" customWidth="1"/>
    <col min="3086" max="3086" width="17.08984375" bestFit="1" customWidth="1"/>
    <col min="3087" max="3088" width="17.90625" bestFit="1" customWidth="1"/>
    <col min="3089" max="3089" width="17.90625" customWidth="1"/>
    <col min="3090" max="3090" width="18.54296875" bestFit="1" customWidth="1"/>
    <col min="3091" max="3091" width="13.90625" bestFit="1" customWidth="1"/>
    <col min="3329" max="3329" width="32.08984375" customWidth="1"/>
    <col min="3330" max="3331" width="17.90625" bestFit="1" customWidth="1"/>
    <col min="3332" max="3333" width="17.08984375" bestFit="1" customWidth="1"/>
    <col min="3334" max="3338" width="17.90625" bestFit="1" customWidth="1"/>
    <col min="3339" max="3339" width="17.08984375" bestFit="1" customWidth="1"/>
    <col min="3340" max="3340" width="16.90625" bestFit="1" customWidth="1"/>
    <col min="3341" max="3341" width="17.90625" bestFit="1" customWidth="1"/>
    <col min="3342" max="3342" width="17.08984375" bestFit="1" customWidth="1"/>
    <col min="3343" max="3344" width="17.90625" bestFit="1" customWidth="1"/>
    <col min="3345" max="3345" width="17.90625" customWidth="1"/>
    <col min="3346" max="3346" width="18.54296875" bestFit="1" customWidth="1"/>
    <col min="3347" max="3347" width="13.90625" bestFit="1" customWidth="1"/>
    <col min="3585" max="3585" width="32.08984375" customWidth="1"/>
    <col min="3586" max="3587" width="17.90625" bestFit="1" customWidth="1"/>
    <col min="3588" max="3589" width="17.08984375" bestFit="1" customWidth="1"/>
    <col min="3590" max="3594" width="17.90625" bestFit="1" customWidth="1"/>
    <col min="3595" max="3595" width="17.08984375" bestFit="1" customWidth="1"/>
    <col min="3596" max="3596" width="16.90625" bestFit="1" customWidth="1"/>
    <col min="3597" max="3597" width="17.90625" bestFit="1" customWidth="1"/>
    <col min="3598" max="3598" width="17.08984375" bestFit="1" customWidth="1"/>
    <col min="3599" max="3600" width="17.90625" bestFit="1" customWidth="1"/>
    <col min="3601" max="3601" width="17.90625" customWidth="1"/>
    <col min="3602" max="3602" width="18.54296875" bestFit="1" customWidth="1"/>
    <col min="3603" max="3603" width="13.90625" bestFit="1" customWidth="1"/>
    <col min="3841" max="3841" width="32.08984375" customWidth="1"/>
    <col min="3842" max="3843" width="17.90625" bestFit="1" customWidth="1"/>
    <col min="3844" max="3845" width="17.08984375" bestFit="1" customWidth="1"/>
    <col min="3846" max="3850" width="17.90625" bestFit="1" customWidth="1"/>
    <col min="3851" max="3851" width="17.08984375" bestFit="1" customWidth="1"/>
    <col min="3852" max="3852" width="16.90625" bestFit="1" customWidth="1"/>
    <col min="3853" max="3853" width="17.90625" bestFit="1" customWidth="1"/>
    <col min="3854" max="3854" width="17.08984375" bestFit="1" customWidth="1"/>
    <col min="3855" max="3856" width="17.90625" bestFit="1" customWidth="1"/>
    <col min="3857" max="3857" width="17.90625" customWidth="1"/>
    <col min="3858" max="3858" width="18.54296875" bestFit="1" customWidth="1"/>
    <col min="3859" max="3859" width="13.90625" bestFit="1" customWidth="1"/>
    <col min="4097" max="4097" width="32.08984375" customWidth="1"/>
    <col min="4098" max="4099" width="17.90625" bestFit="1" customWidth="1"/>
    <col min="4100" max="4101" width="17.08984375" bestFit="1" customWidth="1"/>
    <col min="4102" max="4106" width="17.90625" bestFit="1" customWidth="1"/>
    <col min="4107" max="4107" width="17.08984375" bestFit="1" customWidth="1"/>
    <col min="4108" max="4108" width="16.90625" bestFit="1" customWidth="1"/>
    <col min="4109" max="4109" width="17.90625" bestFit="1" customWidth="1"/>
    <col min="4110" max="4110" width="17.08984375" bestFit="1" customWidth="1"/>
    <col min="4111" max="4112" width="17.90625" bestFit="1" customWidth="1"/>
    <col min="4113" max="4113" width="17.90625" customWidth="1"/>
    <col min="4114" max="4114" width="18.54296875" bestFit="1" customWidth="1"/>
    <col min="4115" max="4115" width="13.90625" bestFit="1" customWidth="1"/>
    <col min="4353" max="4353" width="32.08984375" customWidth="1"/>
    <col min="4354" max="4355" width="17.90625" bestFit="1" customWidth="1"/>
    <col min="4356" max="4357" width="17.08984375" bestFit="1" customWidth="1"/>
    <col min="4358" max="4362" width="17.90625" bestFit="1" customWidth="1"/>
    <col min="4363" max="4363" width="17.08984375" bestFit="1" customWidth="1"/>
    <col min="4364" max="4364" width="16.90625" bestFit="1" customWidth="1"/>
    <col min="4365" max="4365" width="17.90625" bestFit="1" customWidth="1"/>
    <col min="4366" max="4366" width="17.08984375" bestFit="1" customWidth="1"/>
    <col min="4367" max="4368" width="17.90625" bestFit="1" customWidth="1"/>
    <col min="4369" max="4369" width="17.90625" customWidth="1"/>
    <col min="4370" max="4370" width="18.54296875" bestFit="1" customWidth="1"/>
    <col min="4371" max="4371" width="13.90625" bestFit="1" customWidth="1"/>
    <col min="4609" max="4609" width="32.08984375" customWidth="1"/>
    <col min="4610" max="4611" width="17.90625" bestFit="1" customWidth="1"/>
    <col min="4612" max="4613" width="17.08984375" bestFit="1" customWidth="1"/>
    <col min="4614" max="4618" width="17.90625" bestFit="1" customWidth="1"/>
    <col min="4619" max="4619" width="17.08984375" bestFit="1" customWidth="1"/>
    <col min="4620" max="4620" width="16.90625" bestFit="1" customWidth="1"/>
    <col min="4621" max="4621" width="17.90625" bestFit="1" customWidth="1"/>
    <col min="4622" max="4622" width="17.08984375" bestFit="1" customWidth="1"/>
    <col min="4623" max="4624" width="17.90625" bestFit="1" customWidth="1"/>
    <col min="4625" max="4625" width="17.90625" customWidth="1"/>
    <col min="4626" max="4626" width="18.54296875" bestFit="1" customWidth="1"/>
    <col min="4627" max="4627" width="13.90625" bestFit="1" customWidth="1"/>
    <col min="4865" max="4865" width="32.08984375" customWidth="1"/>
    <col min="4866" max="4867" width="17.90625" bestFit="1" customWidth="1"/>
    <col min="4868" max="4869" width="17.08984375" bestFit="1" customWidth="1"/>
    <col min="4870" max="4874" width="17.90625" bestFit="1" customWidth="1"/>
    <col min="4875" max="4875" width="17.08984375" bestFit="1" customWidth="1"/>
    <col min="4876" max="4876" width="16.90625" bestFit="1" customWidth="1"/>
    <col min="4877" max="4877" width="17.90625" bestFit="1" customWidth="1"/>
    <col min="4878" max="4878" width="17.08984375" bestFit="1" customWidth="1"/>
    <col min="4879" max="4880" width="17.90625" bestFit="1" customWidth="1"/>
    <col min="4881" max="4881" width="17.90625" customWidth="1"/>
    <col min="4882" max="4882" width="18.54296875" bestFit="1" customWidth="1"/>
    <col min="4883" max="4883" width="13.90625" bestFit="1" customWidth="1"/>
    <col min="5121" max="5121" width="32.08984375" customWidth="1"/>
    <col min="5122" max="5123" width="17.90625" bestFit="1" customWidth="1"/>
    <col min="5124" max="5125" width="17.08984375" bestFit="1" customWidth="1"/>
    <col min="5126" max="5130" width="17.90625" bestFit="1" customWidth="1"/>
    <col min="5131" max="5131" width="17.08984375" bestFit="1" customWidth="1"/>
    <col min="5132" max="5132" width="16.90625" bestFit="1" customWidth="1"/>
    <col min="5133" max="5133" width="17.90625" bestFit="1" customWidth="1"/>
    <col min="5134" max="5134" width="17.08984375" bestFit="1" customWidth="1"/>
    <col min="5135" max="5136" width="17.90625" bestFit="1" customWidth="1"/>
    <col min="5137" max="5137" width="17.90625" customWidth="1"/>
    <col min="5138" max="5138" width="18.54296875" bestFit="1" customWidth="1"/>
    <col min="5139" max="5139" width="13.90625" bestFit="1" customWidth="1"/>
    <col min="5377" max="5377" width="32.08984375" customWidth="1"/>
    <col min="5378" max="5379" width="17.90625" bestFit="1" customWidth="1"/>
    <col min="5380" max="5381" width="17.08984375" bestFit="1" customWidth="1"/>
    <col min="5382" max="5386" width="17.90625" bestFit="1" customWidth="1"/>
    <col min="5387" max="5387" width="17.08984375" bestFit="1" customWidth="1"/>
    <col min="5388" max="5388" width="16.90625" bestFit="1" customWidth="1"/>
    <col min="5389" max="5389" width="17.90625" bestFit="1" customWidth="1"/>
    <col min="5390" max="5390" width="17.08984375" bestFit="1" customWidth="1"/>
    <col min="5391" max="5392" width="17.90625" bestFit="1" customWidth="1"/>
    <col min="5393" max="5393" width="17.90625" customWidth="1"/>
    <col min="5394" max="5394" width="18.54296875" bestFit="1" customWidth="1"/>
    <col min="5395" max="5395" width="13.90625" bestFit="1" customWidth="1"/>
    <col min="5633" max="5633" width="32.08984375" customWidth="1"/>
    <col min="5634" max="5635" width="17.90625" bestFit="1" customWidth="1"/>
    <col min="5636" max="5637" width="17.08984375" bestFit="1" customWidth="1"/>
    <col min="5638" max="5642" width="17.90625" bestFit="1" customWidth="1"/>
    <col min="5643" max="5643" width="17.08984375" bestFit="1" customWidth="1"/>
    <col min="5644" max="5644" width="16.90625" bestFit="1" customWidth="1"/>
    <col min="5645" max="5645" width="17.90625" bestFit="1" customWidth="1"/>
    <col min="5646" max="5646" width="17.08984375" bestFit="1" customWidth="1"/>
    <col min="5647" max="5648" width="17.90625" bestFit="1" customWidth="1"/>
    <col min="5649" max="5649" width="17.90625" customWidth="1"/>
    <col min="5650" max="5650" width="18.54296875" bestFit="1" customWidth="1"/>
    <col min="5651" max="5651" width="13.90625" bestFit="1" customWidth="1"/>
    <col min="5889" max="5889" width="32.08984375" customWidth="1"/>
    <col min="5890" max="5891" width="17.90625" bestFit="1" customWidth="1"/>
    <col min="5892" max="5893" width="17.08984375" bestFit="1" customWidth="1"/>
    <col min="5894" max="5898" width="17.90625" bestFit="1" customWidth="1"/>
    <col min="5899" max="5899" width="17.08984375" bestFit="1" customWidth="1"/>
    <col min="5900" max="5900" width="16.90625" bestFit="1" customWidth="1"/>
    <col min="5901" max="5901" width="17.90625" bestFit="1" customWidth="1"/>
    <col min="5902" max="5902" width="17.08984375" bestFit="1" customWidth="1"/>
    <col min="5903" max="5904" width="17.90625" bestFit="1" customWidth="1"/>
    <col min="5905" max="5905" width="17.90625" customWidth="1"/>
    <col min="5906" max="5906" width="18.54296875" bestFit="1" customWidth="1"/>
    <col min="5907" max="5907" width="13.90625" bestFit="1" customWidth="1"/>
    <col min="6145" max="6145" width="32.08984375" customWidth="1"/>
    <col min="6146" max="6147" width="17.90625" bestFit="1" customWidth="1"/>
    <col min="6148" max="6149" width="17.08984375" bestFit="1" customWidth="1"/>
    <col min="6150" max="6154" width="17.90625" bestFit="1" customWidth="1"/>
    <col min="6155" max="6155" width="17.08984375" bestFit="1" customWidth="1"/>
    <col min="6156" max="6156" width="16.90625" bestFit="1" customWidth="1"/>
    <col min="6157" max="6157" width="17.90625" bestFit="1" customWidth="1"/>
    <col min="6158" max="6158" width="17.08984375" bestFit="1" customWidth="1"/>
    <col min="6159" max="6160" width="17.90625" bestFit="1" customWidth="1"/>
    <col min="6161" max="6161" width="17.90625" customWidth="1"/>
    <col min="6162" max="6162" width="18.54296875" bestFit="1" customWidth="1"/>
    <col min="6163" max="6163" width="13.90625" bestFit="1" customWidth="1"/>
    <col min="6401" max="6401" width="32.08984375" customWidth="1"/>
    <col min="6402" max="6403" width="17.90625" bestFit="1" customWidth="1"/>
    <col min="6404" max="6405" width="17.08984375" bestFit="1" customWidth="1"/>
    <col min="6406" max="6410" width="17.90625" bestFit="1" customWidth="1"/>
    <col min="6411" max="6411" width="17.08984375" bestFit="1" customWidth="1"/>
    <col min="6412" max="6412" width="16.90625" bestFit="1" customWidth="1"/>
    <col min="6413" max="6413" width="17.90625" bestFit="1" customWidth="1"/>
    <col min="6414" max="6414" width="17.08984375" bestFit="1" customWidth="1"/>
    <col min="6415" max="6416" width="17.90625" bestFit="1" customWidth="1"/>
    <col min="6417" max="6417" width="17.90625" customWidth="1"/>
    <col min="6418" max="6418" width="18.54296875" bestFit="1" customWidth="1"/>
    <col min="6419" max="6419" width="13.90625" bestFit="1" customWidth="1"/>
    <col min="6657" max="6657" width="32.08984375" customWidth="1"/>
    <col min="6658" max="6659" width="17.90625" bestFit="1" customWidth="1"/>
    <col min="6660" max="6661" width="17.08984375" bestFit="1" customWidth="1"/>
    <col min="6662" max="6666" width="17.90625" bestFit="1" customWidth="1"/>
    <col min="6667" max="6667" width="17.08984375" bestFit="1" customWidth="1"/>
    <col min="6668" max="6668" width="16.90625" bestFit="1" customWidth="1"/>
    <col min="6669" max="6669" width="17.90625" bestFit="1" customWidth="1"/>
    <col min="6670" max="6670" width="17.08984375" bestFit="1" customWidth="1"/>
    <col min="6671" max="6672" width="17.90625" bestFit="1" customWidth="1"/>
    <col min="6673" max="6673" width="17.90625" customWidth="1"/>
    <col min="6674" max="6674" width="18.54296875" bestFit="1" customWidth="1"/>
    <col min="6675" max="6675" width="13.90625" bestFit="1" customWidth="1"/>
    <col min="6913" max="6913" width="32.08984375" customWidth="1"/>
    <col min="6914" max="6915" width="17.90625" bestFit="1" customWidth="1"/>
    <col min="6916" max="6917" width="17.08984375" bestFit="1" customWidth="1"/>
    <col min="6918" max="6922" width="17.90625" bestFit="1" customWidth="1"/>
    <col min="6923" max="6923" width="17.08984375" bestFit="1" customWidth="1"/>
    <col min="6924" max="6924" width="16.90625" bestFit="1" customWidth="1"/>
    <col min="6925" max="6925" width="17.90625" bestFit="1" customWidth="1"/>
    <col min="6926" max="6926" width="17.08984375" bestFit="1" customWidth="1"/>
    <col min="6927" max="6928" width="17.90625" bestFit="1" customWidth="1"/>
    <col min="6929" max="6929" width="17.90625" customWidth="1"/>
    <col min="6930" max="6930" width="18.54296875" bestFit="1" customWidth="1"/>
    <col min="6931" max="6931" width="13.90625" bestFit="1" customWidth="1"/>
    <col min="7169" max="7169" width="32.08984375" customWidth="1"/>
    <col min="7170" max="7171" width="17.90625" bestFit="1" customWidth="1"/>
    <col min="7172" max="7173" width="17.08984375" bestFit="1" customWidth="1"/>
    <col min="7174" max="7178" width="17.90625" bestFit="1" customWidth="1"/>
    <col min="7179" max="7179" width="17.08984375" bestFit="1" customWidth="1"/>
    <col min="7180" max="7180" width="16.90625" bestFit="1" customWidth="1"/>
    <col min="7181" max="7181" width="17.90625" bestFit="1" customWidth="1"/>
    <col min="7182" max="7182" width="17.08984375" bestFit="1" customWidth="1"/>
    <col min="7183" max="7184" width="17.90625" bestFit="1" customWidth="1"/>
    <col min="7185" max="7185" width="17.90625" customWidth="1"/>
    <col min="7186" max="7186" width="18.54296875" bestFit="1" customWidth="1"/>
    <col min="7187" max="7187" width="13.90625" bestFit="1" customWidth="1"/>
    <col min="7425" max="7425" width="32.08984375" customWidth="1"/>
    <col min="7426" max="7427" width="17.90625" bestFit="1" customWidth="1"/>
    <col min="7428" max="7429" width="17.08984375" bestFit="1" customWidth="1"/>
    <col min="7430" max="7434" width="17.90625" bestFit="1" customWidth="1"/>
    <col min="7435" max="7435" width="17.08984375" bestFit="1" customWidth="1"/>
    <col min="7436" max="7436" width="16.90625" bestFit="1" customWidth="1"/>
    <col min="7437" max="7437" width="17.90625" bestFit="1" customWidth="1"/>
    <col min="7438" max="7438" width="17.08984375" bestFit="1" customWidth="1"/>
    <col min="7439" max="7440" width="17.90625" bestFit="1" customWidth="1"/>
    <col min="7441" max="7441" width="17.90625" customWidth="1"/>
    <col min="7442" max="7442" width="18.54296875" bestFit="1" customWidth="1"/>
    <col min="7443" max="7443" width="13.90625" bestFit="1" customWidth="1"/>
    <col min="7681" max="7681" width="32.08984375" customWidth="1"/>
    <col min="7682" max="7683" width="17.90625" bestFit="1" customWidth="1"/>
    <col min="7684" max="7685" width="17.08984375" bestFit="1" customWidth="1"/>
    <col min="7686" max="7690" width="17.90625" bestFit="1" customWidth="1"/>
    <col min="7691" max="7691" width="17.08984375" bestFit="1" customWidth="1"/>
    <col min="7692" max="7692" width="16.90625" bestFit="1" customWidth="1"/>
    <col min="7693" max="7693" width="17.90625" bestFit="1" customWidth="1"/>
    <col min="7694" max="7694" width="17.08984375" bestFit="1" customWidth="1"/>
    <col min="7695" max="7696" width="17.90625" bestFit="1" customWidth="1"/>
    <col min="7697" max="7697" width="17.90625" customWidth="1"/>
    <col min="7698" max="7698" width="18.54296875" bestFit="1" customWidth="1"/>
    <col min="7699" max="7699" width="13.90625" bestFit="1" customWidth="1"/>
    <col min="7937" max="7937" width="32.08984375" customWidth="1"/>
    <col min="7938" max="7939" width="17.90625" bestFit="1" customWidth="1"/>
    <col min="7940" max="7941" width="17.08984375" bestFit="1" customWidth="1"/>
    <col min="7942" max="7946" width="17.90625" bestFit="1" customWidth="1"/>
    <col min="7947" max="7947" width="17.08984375" bestFit="1" customWidth="1"/>
    <col min="7948" max="7948" width="16.90625" bestFit="1" customWidth="1"/>
    <col min="7949" max="7949" width="17.90625" bestFit="1" customWidth="1"/>
    <col min="7950" max="7950" width="17.08984375" bestFit="1" customWidth="1"/>
    <col min="7951" max="7952" width="17.90625" bestFit="1" customWidth="1"/>
    <col min="7953" max="7953" width="17.90625" customWidth="1"/>
    <col min="7954" max="7954" width="18.54296875" bestFit="1" customWidth="1"/>
    <col min="7955" max="7955" width="13.90625" bestFit="1" customWidth="1"/>
    <col min="8193" max="8193" width="32.08984375" customWidth="1"/>
    <col min="8194" max="8195" width="17.90625" bestFit="1" customWidth="1"/>
    <col min="8196" max="8197" width="17.08984375" bestFit="1" customWidth="1"/>
    <col min="8198" max="8202" width="17.90625" bestFit="1" customWidth="1"/>
    <col min="8203" max="8203" width="17.08984375" bestFit="1" customWidth="1"/>
    <col min="8204" max="8204" width="16.90625" bestFit="1" customWidth="1"/>
    <col min="8205" max="8205" width="17.90625" bestFit="1" customWidth="1"/>
    <col min="8206" max="8206" width="17.08984375" bestFit="1" customWidth="1"/>
    <col min="8207" max="8208" width="17.90625" bestFit="1" customWidth="1"/>
    <col min="8209" max="8209" width="17.90625" customWidth="1"/>
    <col min="8210" max="8210" width="18.54296875" bestFit="1" customWidth="1"/>
    <col min="8211" max="8211" width="13.90625" bestFit="1" customWidth="1"/>
    <col min="8449" max="8449" width="32.08984375" customWidth="1"/>
    <col min="8450" max="8451" width="17.90625" bestFit="1" customWidth="1"/>
    <col min="8452" max="8453" width="17.08984375" bestFit="1" customWidth="1"/>
    <col min="8454" max="8458" width="17.90625" bestFit="1" customWidth="1"/>
    <col min="8459" max="8459" width="17.08984375" bestFit="1" customWidth="1"/>
    <col min="8460" max="8460" width="16.90625" bestFit="1" customWidth="1"/>
    <col min="8461" max="8461" width="17.90625" bestFit="1" customWidth="1"/>
    <col min="8462" max="8462" width="17.08984375" bestFit="1" customWidth="1"/>
    <col min="8463" max="8464" width="17.90625" bestFit="1" customWidth="1"/>
    <col min="8465" max="8465" width="17.90625" customWidth="1"/>
    <col min="8466" max="8466" width="18.54296875" bestFit="1" customWidth="1"/>
    <col min="8467" max="8467" width="13.90625" bestFit="1" customWidth="1"/>
    <col min="8705" max="8705" width="32.08984375" customWidth="1"/>
    <col min="8706" max="8707" width="17.90625" bestFit="1" customWidth="1"/>
    <col min="8708" max="8709" width="17.08984375" bestFit="1" customWidth="1"/>
    <col min="8710" max="8714" width="17.90625" bestFit="1" customWidth="1"/>
    <col min="8715" max="8715" width="17.08984375" bestFit="1" customWidth="1"/>
    <col min="8716" max="8716" width="16.90625" bestFit="1" customWidth="1"/>
    <col min="8717" max="8717" width="17.90625" bestFit="1" customWidth="1"/>
    <col min="8718" max="8718" width="17.08984375" bestFit="1" customWidth="1"/>
    <col min="8719" max="8720" width="17.90625" bestFit="1" customWidth="1"/>
    <col min="8721" max="8721" width="17.90625" customWidth="1"/>
    <col min="8722" max="8722" width="18.54296875" bestFit="1" customWidth="1"/>
    <col min="8723" max="8723" width="13.90625" bestFit="1" customWidth="1"/>
    <col min="8961" max="8961" width="32.08984375" customWidth="1"/>
    <col min="8962" max="8963" width="17.90625" bestFit="1" customWidth="1"/>
    <col min="8964" max="8965" width="17.08984375" bestFit="1" customWidth="1"/>
    <col min="8966" max="8970" width="17.90625" bestFit="1" customWidth="1"/>
    <col min="8971" max="8971" width="17.08984375" bestFit="1" customWidth="1"/>
    <col min="8972" max="8972" width="16.90625" bestFit="1" customWidth="1"/>
    <col min="8973" max="8973" width="17.90625" bestFit="1" customWidth="1"/>
    <col min="8974" max="8974" width="17.08984375" bestFit="1" customWidth="1"/>
    <col min="8975" max="8976" width="17.90625" bestFit="1" customWidth="1"/>
    <col min="8977" max="8977" width="17.90625" customWidth="1"/>
    <col min="8978" max="8978" width="18.54296875" bestFit="1" customWidth="1"/>
    <col min="8979" max="8979" width="13.90625" bestFit="1" customWidth="1"/>
    <col min="9217" max="9217" width="32.08984375" customWidth="1"/>
    <col min="9218" max="9219" width="17.90625" bestFit="1" customWidth="1"/>
    <col min="9220" max="9221" width="17.08984375" bestFit="1" customWidth="1"/>
    <col min="9222" max="9226" width="17.90625" bestFit="1" customWidth="1"/>
    <col min="9227" max="9227" width="17.08984375" bestFit="1" customWidth="1"/>
    <col min="9228" max="9228" width="16.90625" bestFit="1" customWidth="1"/>
    <col min="9229" max="9229" width="17.90625" bestFit="1" customWidth="1"/>
    <col min="9230" max="9230" width="17.08984375" bestFit="1" customWidth="1"/>
    <col min="9231" max="9232" width="17.90625" bestFit="1" customWidth="1"/>
    <col min="9233" max="9233" width="17.90625" customWidth="1"/>
    <col min="9234" max="9234" width="18.54296875" bestFit="1" customWidth="1"/>
    <col min="9235" max="9235" width="13.90625" bestFit="1" customWidth="1"/>
    <col min="9473" max="9473" width="32.08984375" customWidth="1"/>
    <col min="9474" max="9475" width="17.90625" bestFit="1" customWidth="1"/>
    <col min="9476" max="9477" width="17.08984375" bestFit="1" customWidth="1"/>
    <col min="9478" max="9482" width="17.90625" bestFit="1" customWidth="1"/>
    <col min="9483" max="9483" width="17.08984375" bestFit="1" customWidth="1"/>
    <col min="9484" max="9484" width="16.90625" bestFit="1" customWidth="1"/>
    <col min="9485" max="9485" width="17.90625" bestFit="1" customWidth="1"/>
    <col min="9486" max="9486" width="17.08984375" bestFit="1" customWidth="1"/>
    <col min="9487" max="9488" width="17.90625" bestFit="1" customWidth="1"/>
    <col min="9489" max="9489" width="17.90625" customWidth="1"/>
    <col min="9490" max="9490" width="18.54296875" bestFit="1" customWidth="1"/>
    <col min="9491" max="9491" width="13.90625" bestFit="1" customWidth="1"/>
    <col min="9729" max="9729" width="32.08984375" customWidth="1"/>
    <col min="9730" max="9731" width="17.90625" bestFit="1" customWidth="1"/>
    <col min="9732" max="9733" width="17.08984375" bestFit="1" customWidth="1"/>
    <col min="9734" max="9738" width="17.90625" bestFit="1" customWidth="1"/>
    <col min="9739" max="9739" width="17.08984375" bestFit="1" customWidth="1"/>
    <col min="9740" max="9740" width="16.90625" bestFit="1" customWidth="1"/>
    <col min="9741" max="9741" width="17.90625" bestFit="1" customWidth="1"/>
    <col min="9742" max="9742" width="17.08984375" bestFit="1" customWidth="1"/>
    <col min="9743" max="9744" width="17.90625" bestFit="1" customWidth="1"/>
    <col min="9745" max="9745" width="17.90625" customWidth="1"/>
    <col min="9746" max="9746" width="18.54296875" bestFit="1" customWidth="1"/>
    <col min="9747" max="9747" width="13.90625" bestFit="1" customWidth="1"/>
    <col min="9985" max="9985" width="32.08984375" customWidth="1"/>
    <col min="9986" max="9987" width="17.90625" bestFit="1" customWidth="1"/>
    <col min="9988" max="9989" width="17.08984375" bestFit="1" customWidth="1"/>
    <col min="9990" max="9994" width="17.90625" bestFit="1" customWidth="1"/>
    <col min="9995" max="9995" width="17.08984375" bestFit="1" customWidth="1"/>
    <col min="9996" max="9996" width="16.90625" bestFit="1" customWidth="1"/>
    <col min="9997" max="9997" width="17.90625" bestFit="1" customWidth="1"/>
    <col min="9998" max="9998" width="17.08984375" bestFit="1" customWidth="1"/>
    <col min="9999" max="10000" width="17.90625" bestFit="1" customWidth="1"/>
    <col min="10001" max="10001" width="17.90625" customWidth="1"/>
    <col min="10002" max="10002" width="18.54296875" bestFit="1" customWidth="1"/>
    <col min="10003" max="10003" width="13.90625" bestFit="1" customWidth="1"/>
    <col min="10241" max="10241" width="32.08984375" customWidth="1"/>
    <col min="10242" max="10243" width="17.90625" bestFit="1" customWidth="1"/>
    <col min="10244" max="10245" width="17.08984375" bestFit="1" customWidth="1"/>
    <col min="10246" max="10250" width="17.90625" bestFit="1" customWidth="1"/>
    <col min="10251" max="10251" width="17.08984375" bestFit="1" customWidth="1"/>
    <col min="10252" max="10252" width="16.90625" bestFit="1" customWidth="1"/>
    <col min="10253" max="10253" width="17.90625" bestFit="1" customWidth="1"/>
    <col min="10254" max="10254" width="17.08984375" bestFit="1" customWidth="1"/>
    <col min="10255" max="10256" width="17.90625" bestFit="1" customWidth="1"/>
    <col min="10257" max="10257" width="17.90625" customWidth="1"/>
    <col min="10258" max="10258" width="18.54296875" bestFit="1" customWidth="1"/>
    <col min="10259" max="10259" width="13.90625" bestFit="1" customWidth="1"/>
    <col min="10497" max="10497" width="32.08984375" customWidth="1"/>
    <col min="10498" max="10499" width="17.90625" bestFit="1" customWidth="1"/>
    <col min="10500" max="10501" width="17.08984375" bestFit="1" customWidth="1"/>
    <col min="10502" max="10506" width="17.90625" bestFit="1" customWidth="1"/>
    <col min="10507" max="10507" width="17.08984375" bestFit="1" customWidth="1"/>
    <col min="10508" max="10508" width="16.90625" bestFit="1" customWidth="1"/>
    <col min="10509" max="10509" width="17.90625" bestFit="1" customWidth="1"/>
    <col min="10510" max="10510" width="17.08984375" bestFit="1" customWidth="1"/>
    <col min="10511" max="10512" width="17.90625" bestFit="1" customWidth="1"/>
    <col min="10513" max="10513" width="17.90625" customWidth="1"/>
    <col min="10514" max="10514" width="18.54296875" bestFit="1" customWidth="1"/>
    <col min="10515" max="10515" width="13.90625" bestFit="1" customWidth="1"/>
    <col min="10753" max="10753" width="32.08984375" customWidth="1"/>
    <col min="10754" max="10755" width="17.90625" bestFit="1" customWidth="1"/>
    <col min="10756" max="10757" width="17.08984375" bestFit="1" customWidth="1"/>
    <col min="10758" max="10762" width="17.90625" bestFit="1" customWidth="1"/>
    <col min="10763" max="10763" width="17.08984375" bestFit="1" customWidth="1"/>
    <col min="10764" max="10764" width="16.90625" bestFit="1" customWidth="1"/>
    <col min="10765" max="10765" width="17.90625" bestFit="1" customWidth="1"/>
    <col min="10766" max="10766" width="17.08984375" bestFit="1" customWidth="1"/>
    <col min="10767" max="10768" width="17.90625" bestFit="1" customWidth="1"/>
    <col min="10769" max="10769" width="17.90625" customWidth="1"/>
    <col min="10770" max="10770" width="18.54296875" bestFit="1" customWidth="1"/>
    <col min="10771" max="10771" width="13.90625" bestFit="1" customWidth="1"/>
    <col min="11009" max="11009" width="32.08984375" customWidth="1"/>
    <col min="11010" max="11011" width="17.90625" bestFit="1" customWidth="1"/>
    <col min="11012" max="11013" width="17.08984375" bestFit="1" customWidth="1"/>
    <col min="11014" max="11018" width="17.90625" bestFit="1" customWidth="1"/>
    <col min="11019" max="11019" width="17.08984375" bestFit="1" customWidth="1"/>
    <col min="11020" max="11020" width="16.90625" bestFit="1" customWidth="1"/>
    <col min="11021" max="11021" width="17.90625" bestFit="1" customWidth="1"/>
    <col min="11022" max="11022" width="17.08984375" bestFit="1" customWidth="1"/>
    <col min="11023" max="11024" width="17.90625" bestFit="1" customWidth="1"/>
    <col min="11025" max="11025" width="17.90625" customWidth="1"/>
    <col min="11026" max="11026" width="18.54296875" bestFit="1" customWidth="1"/>
    <col min="11027" max="11027" width="13.90625" bestFit="1" customWidth="1"/>
    <col min="11265" max="11265" width="32.08984375" customWidth="1"/>
    <col min="11266" max="11267" width="17.90625" bestFit="1" customWidth="1"/>
    <col min="11268" max="11269" width="17.08984375" bestFit="1" customWidth="1"/>
    <col min="11270" max="11274" width="17.90625" bestFit="1" customWidth="1"/>
    <col min="11275" max="11275" width="17.08984375" bestFit="1" customWidth="1"/>
    <col min="11276" max="11276" width="16.90625" bestFit="1" customWidth="1"/>
    <col min="11277" max="11277" width="17.90625" bestFit="1" customWidth="1"/>
    <col min="11278" max="11278" width="17.08984375" bestFit="1" customWidth="1"/>
    <col min="11279" max="11280" width="17.90625" bestFit="1" customWidth="1"/>
    <col min="11281" max="11281" width="17.90625" customWidth="1"/>
    <col min="11282" max="11282" width="18.54296875" bestFit="1" customWidth="1"/>
    <col min="11283" max="11283" width="13.90625" bestFit="1" customWidth="1"/>
    <col min="11521" max="11521" width="32.08984375" customWidth="1"/>
    <col min="11522" max="11523" width="17.90625" bestFit="1" customWidth="1"/>
    <col min="11524" max="11525" width="17.08984375" bestFit="1" customWidth="1"/>
    <col min="11526" max="11530" width="17.90625" bestFit="1" customWidth="1"/>
    <col min="11531" max="11531" width="17.08984375" bestFit="1" customWidth="1"/>
    <col min="11532" max="11532" width="16.90625" bestFit="1" customWidth="1"/>
    <col min="11533" max="11533" width="17.90625" bestFit="1" customWidth="1"/>
    <col min="11534" max="11534" width="17.08984375" bestFit="1" customWidth="1"/>
    <col min="11535" max="11536" width="17.90625" bestFit="1" customWidth="1"/>
    <col min="11537" max="11537" width="17.90625" customWidth="1"/>
    <col min="11538" max="11538" width="18.54296875" bestFit="1" customWidth="1"/>
    <col min="11539" max="11539" width="13.90625" bestFit="1" customWidth="1"/>
    <col min="11777" max="11777" width="32.08984375" customWidth="1"/>
    <col min="11778" max="11779" width="17.90625" bestFit="1" customWidth="1"/>
    <col min="11780" max="11781" width="17.08984375" bestFit="1" customWidth="1"/>
    <col min="11782" max="11786" width="17.90625" bestFit="1" customWidth="1"/>
    <col min="11787" max="11787" width="17.08984375" bestFit="1" customWidth="1"/>
    <col min="11788" max="11788" width="16.90625" bestFit="1" customWidth="1"/>
    <col min="11789" max="11789" width="17.90625" bestFit="1" customWidth="1"/>
    <col min="11790" max="11790" width="17.08984375" bestFit="1" customWidth="1"/>
    <col min="11791" max="11792" width="17.90625" bestFit="1" customWidth="1"/>
    <col min="11793" max="11793" width="17.90625" customWidth="1"/>
    <col min="11794" max="11794" width="18.54296875" bestFit="1" customWidth="1"/>
    <col min="11795" max="11795" width="13.90625" bestFit="1" customWidth="1"/>
    <col min="12033" max="12033" width="32.08984375" customWidth="1"/>
    <col min="12034" max="12035" width="17.90625" bestFit="1" customWidth="1"/>
    <col min="12036" max="12037" width="17.08984375" bestFit="1" customWidth="1"/>
    <col min="12038" max="12042" width="17.90625" bestFit="1" customWidth="1"/>
    <col min="12043" max="12043" width="17.08984375" bestFit="1" customWidth="1"/>
    <col min="12044" max="12044" width="16.90625" bestFit="1" customWidth="1"/>
    <col min="12045" max="12045" width="17.90625" bestFit="1" customWidth="1"/>
    <col min="12046" max="12046" width="17.08984375" bestFit="1" customWidth="1"/>
    <col min="12047" max="12048" width="17.90625" bestFit="1" customWidth="1"/>
    <col min="12049" max="12049" width="17.90625" customWidth="1"/>
    <col min="12050" max="12050" width="18.54296875" bestFit="1" customWidth="1"/>
    <col min="12051" max="12051" width="13.90625" bestFit="1" customWidth="1"/>
    <col min="12289" max="12289" width="32.08984375" customWidth="1"/>
    <col min="12290" max="12291" width="17.90625" bestFit="1" customWidth="1"/>
    <col min="12292" max="12293" width="17.08984375" bestFit="1" customWidth="1"/>
    <col min="12294" max="12298" width="17.90625" bestFit="1" customWidth="1"/>
    <col min="12299" max="12299" width="17.08984375" bestFit="1" customWidth="1"/>
    <col min="12300" max="12300" width="16.90625" bestFit="1" customWidth="1"/>
    <col min="12301" max="12301" width="17.90625" bestFit="1" customWidth="1"/>
    <col min="12302" max="12302" width="17.08984375" bestFit="1" customWidth="1"/>
    <col min="12303" max="12304" width="17.90625" bestFit="1" customWidth="1"/>
    <col min="12305" max="12305" width="17.90625" customWidth="1"/>
    <col min="12306" max="12306" width="18.54296875" bestFit="1" customWidth="1"/>
    <col min="12307" max="12307" width="13.90625" bestFit="1" customWidth="1"/>
    <col min="12545" max="12545" width="32.08984375" customWidth="1"/>
    <col min="12546" max="12547" width="17.90625" bestFit="1" customWidth="1"/>
    <col min="12548" max="12549" width="17.08984375" bestFit="1" customWidth="1"/>
    <col min="12550" max="12554" width="17.90625" bestFit="1" customWidth="1"/>
    <col min="12555" max="12555" width="17.08984375" bestFit="1" customWidth="1"/>
    <col min="12556" max="12556" width="16.90625" bestFit="1" customWidth="1"/>
    <col min="12557" max="12557" width="17.90625" bestFit="1" customWidth="1"/>
    <col min="12558" max="12558" width="17.08984375" bestFit="1" customWidth="1"/>
    <col min="12559" max="12560" width="17.90625" bestFit="1" customWidth="1"/>
    <col min="12561" max="12561" width="17.90625" customWidth="1"/>
    <col min="12562" max="12562" width="18.54296875" bestFit="1" customWidth="1"/>
    <col min="12563" max="12563" width="13.90625" bestFit="1" customWidth="1"/>
    <col min="12801" max="12801" width="32.08984375" customWidth="1"/>
    <col min="12802" max="12803" width="17.90625" bestFit="1" customWidth="1"/>
    <col min="12804" max="12805" width="17.08984375" bestFit="1" customWidth="1"/>
    <col min="12806" max="12810" width="17.90625" bestFit="1" customWidth="1"/>
    <col min="12811" max="12811" width="17.08984375" bestFit="1" customWidth="1"/>
    <col min="12812" max="12812" width="16.90625" bestFit="1" customWidth="1"/>
    <col min="12813" max="12813" width="17.90625" bestFit="1" customWidth="1"/>
    <col min="12814" max="12814" width="17.08984375" bestFit="1" customWidth="1"/>
    <col min="12815" max="12816" width="17.90625" bestFit="1" customWidth="1"/>
    <col min="12817" max="12817" width="17.90625" customWidth="1"/>
    <col min="12818" max="12818" width="18.54296875" bestFit="1" customWidth="1"/>
    <col min="12819" max="12819" width="13.90625" bestFit="1" customWidth="1"/>
    <col min="13057" max="13057" width="32.08984375" customWidth="1"/>
    <col min="13058" max="13059" width="17.90625" bestFit="1" customWidth="1"/>
    <col min="13060" max="13061" width="17.08984375" bestFit="1" customWidth="1"/>
    <col min="13062" max="13066" width="17.90625" bestFit="1" customWidth="1"/>
    <col min="13067" max="13067" width="17.08984375" bestFit="1" customWidth="1"/>
    <col min="13068" max="13068" width="16.90625" bestFit="1" customWidth="1"/>
    <col min="13069" max="13069" width="17.90625" bestFit="1" customWidth="1"/>
    <col min="13070" max="13070" width="17.08984375" bestFit="1" customWidth="1"/>
    <col min="13071" max="13072" width="17.90625" bestFit="1" customWidth="1"/>
    <col min="13073" max="13073" width="17.90625" customWidth="1"/>
    <col min="13074" max="13074" width="18.54296875" bestFit="1" customWidth="1"/>
    <col min="13075" max="13075" width="13.90625" bestFit="1" customWidth="1"/>
    <col min="13313" max="13313" width="32.08984375" customWidth="1"/>
    <col min="13314" max="13315" width="17.90625" bestFit="1" customWidth="1"/>
    <col min="13316" max="13317" width="17.08984375" bestFit="1" customWidth="1"/>
    <col min="13318" max="13322" width="17.90625" bestFit="1" customWidth="1"/>
    <col min="13323" max="13323" width="17.08984375" bestFit="1" customWidth="1"/>
    <col min="13324" max="13324" width="16.90625" bestFit="1" customWidth="1"/>
    <col min="13325" max="13325" width="17.90625" bestFit="1" customWidth="1"/>
    <col min="13326" max="13326" width="17.08984375" bestFit="1" customWidth="1"/>
    <col min="13327" max="13328" width="17.90625" bestFit="1" customWidth="1"/>
    <col min="13329" max="13329" width="17.90625" customWidth="1"/>
    <col min="13330" max="13330" width="18.54296875" bestFit="1" customWidth="1"/>
    <col min="13331" max="13331" width="13.90625" bestFit="1" customWidth="1"/>
    <col min="13569" max="13569" width="32.08984375" customWidth="1"/>
    <col min="13570" max="13571" width="17.90625" bestFit="1" customWidth="1"/>
    <col min="13572" max="13573" width="17.08984375" bestFit="1" customWidth="1"/>
    <col min="13574" max="13578" width="17.90625" bestFit="1" customWidth="1"/>
    <col min="13579" max="13579" width="17.08984375" bestFit="1" customWidth="1"/>
    <col min="13580" max="13580" width="16.90625" bestFit="1" customWidth="1"/>
    <col min="13581" max="13581" width="17.90625" bestFit="1" customWidth="1"/>
    <col min="13582" max="13582" width="17.08984375" bestFit="1" customWidth="1"/>
    <col min="13583" max="13584" width="17.90625" bestFit="1" customWidth="1"/>
    <col min="13585" max="13585" width="17.90625" customWidth="1"/>
    <col min="13586" max="13586" width="18.54296875" bestFit="1" customWidth="1"/>
    <col min="13587" max="13587" width="13.90625" bestFit="1" customWidth="1"/>
    <col min="13825" max="13825" width="32.08984375" customWidth="1"/>
    <col min="13826" max="13827" width="17.90625" bestFit="1" customWidth="1"/>
    <col min="13828" max="13829" width="17.08984375" bestFit="1" customWidth="1"/>
    <col min="13830" max="13834" width="17.90625" bestFit="1" customWidth="1"/>
    <col min="13835" max="13835" width="17.08984375" bestFit="1" customWidth="1"/>
    <col min="13836" max="13836" width="16.90625" bestFit="1" customWidth="1"/>
    <col min="13837" max="13837" width="17.90625" bestFit="1" customWidth="1"/>
    <col min="13838" max="13838" width="17.08984375" bestFit="1" customWidth="1"/>
    <col min="13839" max="13840" width="17.90625" bestFit="1" customWidth="1"/>
    <col min="13841" max="13841" width="17.90625" customWidth="1"/>
    <col min="13842" max="13842" width="18.54296875" bestFit="1" customWidth="1"/>
    <col min="13843" max="13843" width="13.90625" bestFit="1" customWidth="1"/>
    <col min="14081" max="14081" width="32.08984375" customWidth="1"/>
    <col min="14082" max="14083" width="17.90625" bestFit="1" customWidth="1"/>
    <col min="14084" max="14085" width="17.08984375" bestFit="1" customWidth="1"/>
    <col min="14086" max="14090" width="17.90625" bestFit="1" customWidth="1"/>
    <col min="14091" max="14091" width="17.08984375" bestFit="1" customWidth="1"/>
    <col min="14092" max="14092" width="16.90625" bestFit="1" customWidth="1"/>
    <col min="14093" max="14093" width="17.90625" bestFit="1" customWidth="1"/>
    <col min="14094" max="14094" width="17.08984375" bestFit="1" customWidth="1"/>
    <col min="14095" max="14096" width="17.90625" bestFit="1" customWidth="1"/>
    <col min="14097" max="14097" width="17.90625" customWidth="1"/>
    <col min="14098" max="14098" width="18.54296875" bestFit="1" customWidth="1"/>
    <col min="14099" max="14099" width="13.90625" bestFit="1" customWidth="1"/>
    <col min="14337" max="14337" width="32.08984375" customWidth="1"/>
    <col min="14338" max="14339" width="17.90625" bestFit="1" customWidth="1"/>
    <col min="14340" max="14341" width="17.08984375" bestFit="1" customWidth="1"/>
    <col min="14342" max="14346" width="17.90625" bestFit="1" customWidth="1"/>
    <col min="14347" max="14347" width="17.08984375" bestFit="1" customWidth="1"/>
    <col min="14348" max="14348" width="16.90625" bestFit="1" customWidth="1"/>
    <col min="14349" max="14349" width="17.90625" bestFit="1" customWidth="1"/>
    <col min="14350" max="14350" width="17.08984375" bestFit="1" customWidth="1"/>
    <col min="14351" max="14352" width="17.90625" bestFit="1" customWidth="1"/>
    <col min="14353" max="14353" width="17.90625" customWidth="1"/>
    <col min="14354" max="14354" width="18.54296875" bestFit="1" customWidth="1"/>
    <col min="14355" max="14355" width="13.90625" bestFit="1" customWidth="1"/>
    <col min="14593" max="14593" width="32.08984375" customWidth="1"/>
    <col min="14594" max="14595" width="17.90625" bestFit="1" customWidth="1"/>
    <col min="14596" max="14597" width="17.08984375" bestFit="1" customWidth="1"/>
    <col min="14598" max="14602" width="17.90625" bestFit="1" customWidth="1"/>
    <col min="14603" max="14603" width="17.08984375" bestFit="1" customWidth="1"/>
    <col min="14604" max="14604" width="16.90625" bestFit="1" customWidth="1"/>
    <col min="14605" max="14605" width="17.90625" bestFit="1" customWidth="1"/>
    <col min="14606" max="14606" width="17.08984375" bestFit="1" customWidth="1"/>
    <col min="14607" max="14608" width="17.90625" bestFit="1" customWidth="1"/>
    <col min="14609" max="14609" width="17.90625" customWidth="1"/>
    <col min="14610" max="14610" width="18.54296875" bestFit="1" customWidth="1"/>
    <col min="14611" max="14611" width="13.90625" bestFit="1" customWidth="1"/>
    <col min="14849" max="14849" width="32.08984375" customWidth="1"/>
    <col min="14850" max="14851" width="17.90625" bestFit="1" customWidth="1"/>
    <col min="14852" max="14853" width="17.08984375" bestFit="1" customWidth="1"/>
    <col min="14854" max="14858" width="17.90625" bestFit="1" customWidth="1"/>
    <col min="14859" max="14859" width="17.08984375" bestFit="1" customWidth="1"/>
    <col min="14860" max="14860" width="16.90625" bestFit="1" customWidth="1"/>
    <col min="14861" max="14861" width="17.90625" bestFit="1" customWidth="1"/>
    <col min="14862" max="14862" width="17.08984375" bestFit="1" customWidth="1"/>
    <col min="14863" max="14864" width="17.90625" bestFit="1" customWidth="1"/>
    <col min="14865" max="14865" width="17.90625" customWidth="1"/>
    <col min="14866" max="14866" width="18.54296875" bestFit="1" customWidth="1"/>
    <col min="14867" max="14867" width="13.90625" bestFit="1" customWidth="1"/>
    <col min="15105" max="15105" width="32.08984375" customWidth="1"/>
    <col min="15106" max="15107" width="17.90625" bestFit="1" customWidth="1"/>
    <col min="15108" max="15109" width="17.08984375" bestFit="1" customWidth="1"/>
    <col min="15110" max="15114" width="17.90625" bestFit="1" customWidth="1"/>
    <col min="15115" max="15115" width="17.08984375" bestFit="1" customWidth="1"/>
    <col min="15116" max="15116" width="16.90625" bestFit="1" customWidth="1"/>
    <col min="15117" max="15117" width="17.90625" bestFit="1" customWidth="1"/>
    <col min="15118" max="15118" width="17.08984375" bestFit="1" customWidth="1"/>
    <col min="15119" max="15120" width="17.90625" bestFit="1" customWidth="1"/>
    <col min="15121" max="15121" width="17.90625" customWidth="1"/>
    <col min="15122" max="15122" width="18.54296875" bestFit="1" customWidth="1"/>
    <col min="15123" max="15123" width="13.90625" bestFit="1" customWidth="1"/>
    <col min="15361" max="15361" width="32.08984375" customWidth="1"/>
    <col min="15362" max="15363" width="17.90625" bestFit="1" customWidth="1"/>
    <col min="15364" max="15365" width="17.08984375" bestFit="1" customWidth="1"/>
    <col min="15366" max="15370" width="17.90625" bestFit="1" customWidth="1"/>
    <col min="15371" max="15371" width="17.08984375" bestFit="1" customWidth="1"/>
    <col min="15372" max="15372" width="16.90625" bestFit="1" customWidth="1"/>
    <col min="15373" max="15373" width="17.90625" bestFit="1" customWidth="1"/>
    <col min="15374" max="15374" width="17.08984375" bestFit="1" customWidth="1"/>
    <col min="15375" max="15376" width="17.90625" bestFit="1" customWidth="1"/>
    <col min="15377" max="15377" width="17.90625" customWidth="1"/>
    <col min="15378" max="15378" width="18.54296875" bestFit="1" customWidth="1"/>
    <col min="15379" max="15379" width="13.90625" bestFit="1" customWidth="1"/>
    <col min="15617" max="15617" width="32.08984375" customWidth="1"/>
    <col min="15618" max="15619" width="17.90625" bestFit="1" customWidth="1"/>
    <col min="15620" max="15621" width="17.08984375" bestFit="1" customWidth="1"/>
    <col min="15622" max="15626" width="17.90625" bestFit="1" customWidth="1"/>
    <col min="15627" max="15627" width="17.08984375" bestFit="1" customWidth="1"/>
    <col min="15628" max="15628" width="16.90625" bestFit="1" customWidth="1"/>
    <col min="15629" max="15629" width="17.90625" bestFit="1" customWidth="1"/>
    <col min="15630" max="15630" width="17.08984375" bestFit="1" customWidth="1"/>
    <col min="15631" max="15632" width="17.90625" bestFit="1" customWidth="1"/>
    <col min="15633" max="15633" width="17.90625" customWidth="1"/>
    <col min="15634" max="15634" width="18.54296875" bestFit="1" customWidth="1"/>
    <col min="15635" max="15635" width="13.90625" bestFit="1" customWidth="1"/>
    <col min="15873" max="15873" width="32.08984375" customWidth="1"/>
    <col min="15874" max="15875" width="17.90625" bestFit="1" customWidth="1"/>
    <col min="15876" max="15877" width="17.08984375" bestFit="1" customWidth="1"/>
    <col min="15878" max="15882" width="17.90625" bestFit="1" customWidth="1"/>
    <col min="15883" max="15883" width="17.08984375" bestFit="1" customWidth="1"/>
    <col min="15884" max="15884" width="16.90625" bestFit="1" customWidth="1"/>
    <col min="15885" max="15885" width="17.90625" bestFit="1" customWidth="1"/>
    <col min="15886" max="15886" width="17.08984375" bestFit="1" customWidth="1"/>
    <col min="15887" max="15888" width="17.90625" bestFit="1" customWidth="1"/>
    <col min="15889" max="15889" width="17.90625" customWidth="1"/>
    <col min="15890" max="15890" width="18.54296875" bestFit="1" customWidth="1"/>
    <col min="15891" max="15891" width="13.90625" bestFit="1" customWidth="1"/>
    <col min="16129" max="16129" width="32.08984375" customWidth="1"/>
    <col min="16130" max="16131" width="17.90625" bestFit="1" customWidth="1"/>
    <col min="16132" max="16133" width="17.08984375" bestFit="1" customWidth="1"/>
    <col min="16134" max="16138" width="17.90625" bestFit="1" customWidth="1"/>
    <col min="16139" max="16139" width="17.08984375" bestFit="1" customWidth="1"/>
    <col min="16140" max="16140" width="16.90625" bestFit="1" customWidth="1"/>
    <col min="16141" max="16141" width="17.90625" bestFit="1" customWidth="1"/>
    <col min="16142" max="16142" width="17.08984375" bestFit="1" customWidth="1"/>
    <col min="16143" max="16144" width="17.90625" bestFit="1" customWidth="1"/>
    <col min="16145" max="16145" width="17.90625" customWidth="1"/>
    <col min="16146" max="16146" width="18.54296875" bestFit="1" customWidth="1"/>
    <col min="16147" max="16147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64569585.969999999</v>
      </c>
      <c r="O4" s="37">
        <v>69183975.209999993</v>
      </c>
      <c r="P4" s="59">
        <v>72910712.349999994</v>
      </c>
      <c r="Q4" s="66">
        <v>82943923.75</v>
      </c>
      <c r="R4" s="62">
        <f>SUM(B4:Q4)</f>
        <v>964142525.74000013</v>
      </c>
    </row>
    <row r="5" spans="1:19" s="42" customFormat="1" ht="12.5" x14ac:dyDescent="0.25">
      <c r="A5" s="58" t="s">
        <v>141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484835.13</v>
      </c>
      <c r="I5" s="39">
        <v>210644.23</v>
      </c>
      <c r="J5" s="39">
        <v>217598.37</v>
      </c>
      <c r="K5" s="39">
        <v>208397.56</v>
      </c>
      <c r="L5" s="39">
        <v>156928.20000000001</v>
      </c>
      <c r="M5" s="39">
        <v>115895.03999999999</v>
      </c>
      <c r="N5" s="39">
        <v>89686.03</v>
      </c>
      <c r="O5" s="39">
        <v>55259.839999999997</v>
      </c>
      <c r="P5" s="39">
        <v>10648.69</v>
      </c>
      <c r="Q5" s="39">
        <v>129.54</v>
      </c>
      <c r="R5" s="63">
        <f>SUM(B5:Q5)</f>
        <v>3311630.39</v>
      </c>
    </row>
    <row r="6" spans="1:19" s="42" customFormat="1" ht="12.5" x14ac:dyDescent="0.25">
      <c r="A6" s="58" t="s">
        <v>142</v>
      </c>
      <c r="B6" s="39">
        <v>29226.77</v>
      </c>
      <c r="C6" s="39">
        <v>38509.93</v>
      </c>
      <c r="D6" s="39">
        <v>40085.18</v>
      </c>
      <c r="E6" s="39">
        <v>46135.59</v>
      </c>
      <c r="F6" s="39">
        <v>45847.199999999997</v>
      </c>
      <c r="G6" s="39">
        <v>43672</v>
      </c>
      <c r="H6" s="39">
        <v>307377.46000000002</v>
      </c>
      <c r="I6" s="39">
        <v>28455.79</v>
      </c>
      <c r="J6" s="39">
        <v>36333.58</v>
      </c>
      <c r="K6" s="39">
        <v>40784.26</v>
      </c>
      <c r="L6" s="39">
        <v>54159.38</v>
      </c>
      <c r="M6" s="39">
        <v>71886.149999999994</v>
      </c>
      <c r="N6" s="39">
        <v>61146.52</v>
      </c>
      <c r="O6" s="39">
        <v>79754.03</v>
      </c>
      <c r="P6" s="39">
        <v>1435.57</v>
      </c>
      <c r="Q6" s="39">
        <v>201.29</v>
      </c>
      <c r="R6" s="63">
        <f>SUM(B6:Q6)</f>
        <v>925010.70000000007</v>
      </c>
    </row>
    <row r="7" spans="1:19" s="42" customFormat="1" ht="12.5" x14ac:dyDescent="0.25">
      <c r="A7" s="58" t="s">
        <v>143</v>
      </c>
      <c r="B7" s="63">
        <f>B4-B5+B6</f>
        <v>47718989.940000005</v>
      </c>
      <c r="C7" s="63">
        <f t="shared" ref="C7:O7" si="0">C4-C5+C6</f>
        <v>50443733.670000002</v>
      </c>
      <c r="D7" s="63">
        <f t="shared" si="0"/>
        <v>51710494.990000002</v>
      </c>
      <c r="E7" s="63">
        <f t="shared" si="0"/>
        <v>53687149.910000004</v>
      </c>
      <c r="F7" s="63">
        <f t="shared" si="0"/>
        <v>55536470.380000003</v>
      </c>
      <c r="G7" s="63">
        <f t="shared" si="0"/>
        <v>56399028.400000006</v>
      </c>
      <c r="H7" s="63">
        <f t="shared" si="0"/>
        <v>56564393.989999995</v>
      </c>
      <c r="I7" s="63">
        <f t="shared" si="0"/>
        <v>56656273.25</v>
      </c>
      <c r="J7" s="63">
        <f t="shared" si="0"/>
        <v>57249856.350000001</v>
      </c>
      <c r="K7" s="63">
        <f t="shared" si="0"/>
        <v>59510114.369999997</v>
      </c>
      <c r="L7" s="63">
        <f t="shared" si="0"/>
        <v>62158813.130000003</v>
      </c>
      <c r="M7" s="63">
        <f>M4-M5+M6</f>
        <v>64525577.079999998</v>
      </c>
      <c r="N7" s="63">
        <f>N4-N5+N6</f>
        <v>64541046.460000001</v>
      </c>
      <c r="O7" s="63">
        <f t="shared" si="0"/>
        <v>69208469.399999991</v>
      </c>
      <c r="P7" s="63">
        <f>P4-P5+P6</f>
        <v>72901499.229999989</v>
      </c>
      <c r="Q7" s="63">
        <f>Q4-Q5+Q6</f>
        <v>82943995.5</v>
      </c>
      <c r="R7" s="63">
        <f>R4-R5+R6</f>
        <v>961755906.05000019</v>
      </c>
    </row>
    <row r="8" spans="1:19" s="42" customFormat="1" x14ac:dyDescent="0.35">
      <c r="A8" s="58" t="s">
        <v>144</v>
      </c>
      <c r="B8" s="20">
        <v>59207.55</v>
      </c>
      <c r="C8" s="20">
        <v>89225.98</v>
      </c>
      <c r="D8" s="20">
        <v>109514.14</v>
      </c>
      <c r="E8" s="20">
        <v>167389</v>
      </c>
      <c r="F8" s="20">
        <v>225385.69</v>
      </c>
      <c r="G8" s="20">
        <v>224260.11</v>
      </c>
      <c r="H8" s="20">
        <v>249523.31</v>
      </c>
      <c r="I8" s="20">
        <v>323574.78999999998</v>
      </c>
      <c r="J8" s="20">
        <v>374284.03</v>
      </c>
      <c r="K8" s="20">
        <v>600125.81000000006</v>
      </c>
      <c r="L8" s="20">
        <v>852745.89</v>
      </c>
      <c r="M8" s="20">
        <v>1189973.06</v>
      </c>
      <c r="N8" s="20">
        <v>1689648.39</v>
      </c>
      <c r="O8" s="20">
        <v>2191396.2999999998</v>
      </c>
      <c r="P8" s="20">
        <v>3456978.57</v>
      </c>
      <c r="Q8" s="20">
        <v>15186938.4</v>
      </c>
      <c r="R8" s="63">
        <f>SUM(B8:Q8)</f>
        <v>26990171.02</v>
      </c>
    </row>
    <row r="9" spans="1:19" s="42" customFormat="1" ht="12.5" x14ac:dyDescent="0.25">
      <c r="A9" s="58" t="s">
        <v>145</v>
      </c>
      <c r="B9" s="59">
        <v>6787.45</v>
      </c>
      <c r="C9" s="59">
        <v>7678.22</v>
      </c>
      <c r="D9" s="59">
        <v>5275.83</v>
      </c>
      <c r="E9" s="59">
        <v>6530.68</v>
      </c>
      <c r="F9" s="59">
        <v>4597.51</v>
      </c>
      <c r="G9" s="59">
        <v>5438.4</v>
      </c>
      <c r="H9" s="59">
        <v>6751.55</v>
      </c>
      <c r="I9" s="59">
        <v>4250.8599999999997</v>
      </c>
      <c r="J9" s="59">
        <v>1970.16</v>
      </c>
      <c r="K9" s="59">
        <v>3975.6</v>
      </c>
      <c r="L9" s="59">
        <v>1439.25</v>
      </c>
      <c r="M9" s="59">
        <v>3917.62</v>
      </c>
      <c r="N9" s="59">
        <v>3488.23</v>
      </c>
      <c r="O9" s="59">
        <v>3672.55</v>
      </c>
      <c r="P9" s="59">
        <v>114271.74</v>
      </c>
      <c r="Q9" s="59">
        <v>274785.52</v>
      </c>
      <c r="R9" s="63"/>
    </row>
    <row r="10" spans="1:19" s="42" customFormat="1" ht="13" x14ac:dyDescent="0.3">
      <c r="A10" s="42" t="s">
        <v>14</v>
      </c>
      <c r="B10" s="7">
        <f t="shared" ref="B10:L10" si="1">B7-B8</f>
        <v>47659782.390000008</v>
      </c>
      <c r="C10" s="7">
        <f t="shared" si="1"/>
        <v>50354507.690000005</v>
      </c>
      <c r="D10" s="7">
        <f t="shared" si="1"/>
        <v>51600980.850000001</v>
      </c>
      <c r="E10" s="7">
        <f t="shared" si="1"/>
        <v>53519760.910000004</v>
      </c>
      <c r="F10" s="7">
        <f t="shared" si="1"/>
        <v>55311084.690000005</v>
      </c>
      <c r="G10" s="7">
        <f t="shared" si="1"/>
        <v>56174768.290000007</v>
      </c>
      <c r="H10" s="7">
        <f t="shared" si="1"/>
        <v>56314870.679999992</v>
      </c>
      <c r="I10" s="7">
        <f t="shared" si="1"/>
        <v>56332698.460000001</v>
      </c>
      <c r="J10" s="7">
        <f t="shared" si="1"/>
        <v>56875572.32</v>
      </c>
      <c r="K10" s="7">
        <f t="shared" si="1"/>
        <v>58909988.559999995</v>
      </c>
      <c r="L10" s="7">
        <f t="shared" si="1"/>
        <v>61306067.240000002</v>
      </c>
      <c r="M10" s="7">
        <f>M7-M8</f>
        <v>63335604.019999996</v>
      </c>
      <c r="N10" s="7">
        <f>N7-N8</f>
        <v>62851398.07</v>
      </c>
      <c r="O10" s="7">
        <f>O7-(O8+O9)</f>
        <v>67013400.54999999</v>
      </c>
      <c r="P10" s="7">
        <f>P7-(P8+P9)</f>
        <v>69330248.919999987</v>
      </c>
      <c r="Q10" s="7">
        <f>Q7-(Q8+Q9)</f>
        <v>67482271.579999998</v>
      </c>
      <c r="R10" s="7">
        <f>R7-R8</f>
        <v>934765735.03000021</v>
      </c>
      <c r="S10" s="25"/>
    </row>
    <row r="11" spans="1:19" x14ac:dyDescent="0.35">
      <c r="A11" s="22" t="s">
        <v>15</v>
      </c>
      <c r="B11" s="26">
        <f>B10/B4*100</f>
        <v>99.317374605600477</v>
      </c>
      <c r="C11" s="26">
        <f t="shared" ref="C11:M11" si="2">C10/C4*100</f>
        <v>99.268165631818732</v>
      </c>
      <c r="D11" s="26">
        <f t="shared" si="2"/>
        <v>99.257190751223504</v>
      </c>
      <c r="E11" s="26">
        <f t="shared" si="2"/>
        <v>99.204690350352195</v>
      </c>
      <c r="F11" s="26">
        <f t="shared" si="2"/>
        <v>99.182447639523502</v>
      </c>
      <c r="G11" s="26">
        <f t="shared" si="2"/>
        <v>99.252337845102446</v>
      </c>
      <c r="H11" s="26">
        <f t="shared" si="2"/>
        <v>99.247502562026895</v>
      </c>
      <c r="I11" s="26">
        <f t="shared" si="2"/>
        <v>99.110174316893989</v>
      </c>
      <c r="J11" s="26">
        <f t="shared" si="2"/>
        <v>99.03266938034217</v>
      </c>
      <c r="K11" s="26">
        <f t="shared" si="2"/>
        <v>98.713524894504403</v>
      </c>
      <c r="L11" s="26">
        <f t="shared" si="2"/>
        <v>98.465322145577133</v>
      </c>
      <c r="M11" s="26">
        <f t="shared" si="2"/>
        <v>98.088911472077072</v>
      </c>
      <c r="N11" s="26">
        <f>N10/N4*100</f>
        <v>97.33901360185537</v>
      </c>
      <c r="O11" s="26">
        <f>O10/O4*100</f>
        <v>96.86260488297836</v>
      </c>
      <c r="P11" s="26">
        <f>P10/P4*100</f>
        <v>95.089249145156643</v>
      </c>
      <c r="Q11" s="26">
        <f>Q10/Q4*100</f>
        <v>81.358909163011475</v>
      </c>
      <c r="R11" s="26">
        <f>R10/R4*100</f>
        <v>96.953065555587585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99.317374605600477</v>
      </c>
    </row>
    <row r="15" spans="1:19" x14ac:dyDescent="0.35">
      <c r="A15" t="s">
        <v>3</v>
      </c>
      <c r="B15" s="27">
        <f>C11</f>
        <v>99.268165631818732</v>
      </c>
    </row>
    <row r="16" spans="1:19" x14ac:dyDescent="0.35">
      <c r="A16" t="s">
        <v>4</v>
      </c>
      <c r="B16" s="27">
        <f>D11</f>
        <v>99.257190751223504</v>
      </c>
    </row>
    <row r="17" spans="1:17" x14ac:dyDescent="0.35">
      <c r="A17" t="s">
        <v>5</v>
      </c>
      <c r="B17" s="27">
        <f>E11</f>
        <v>99.204690350352195</v>
      </c>
    </row>
    <row r="18" spans="1:17" x14ac:dyDescent="0.35">
      <c r="A18" t="s">
        <v>6</v>
      </c>
      <c r="B18" s="27">
        <f>F11</f>
        <v>99.182447639523502</v>
      </c>
    </row>
    <row r="19" spans="1:17" x14ac:dyDescent="0.35">
      <c r="A19" t="s">
        <v>7</v>
      </c>
      <c r="B19" s="27">
        <f>G11</f>
        <v>99.252337845102446</v>
      </c>
    </row>
    <row r="20" spans="1:17" x14ac:dyDescent="0.35">
      <c r="A20" t="s">
        <v>8</v>
      </c>
      <c r="B20" s="27">
        <f>H11</f>
        <v>99.247502562026895</v>
      </c>
    </row>
    <row r="21" spans="1:17" x14ac:dyDescent="0.35">
      <c r="A21" t="s">
        <v>16</v>
      </c>
      <c r="B21" s="27">
        <f>I11</f>
        <v>99.110174316893989</v>
      </c>
      <c r="Q21" s="10"/>
    </row>
    <row r="22" spans="1:17" x14ac:dyDescent="0.35">
      <c r="A22" t="s">
        <v>31</v>
      </c>
      <c r="B22" s="27">
        <f>J11</f>
        <v>99.03266938034217</v>
      </c>
    </row>
    <row r="23" spans="1:17" x14ac:dyDescent="0.35">
      <c r="A23" t="s">
        <v>48</v>
      </c>
      <c r="B23" s="27">
        <f>K11</f>
        <v>98.713524894504403</v>
      </c>
    </row>
    <row r="24" spans="1:17" x14ac:dyDescent="0.35">
      <c r="A24" t="s">
        <v>65</v>
      </c>
      <c r="B24" s="27">
        <f>L11</f>
        <v>98.465322145577133</v>
      </c>
    </row>
    <row r="25" spans="1:17" x14ac:dyDescent="0.35">
      <c r="A25" t="s">
        <v>78</v>
      </c>
      <c r="B25" s="27">
        <f>M11</f>
        <v>98.088911472077072</v>
      </c>
    </row>
    <row r="26" spans="1:17" x14ac:dyDescent="0.35">
      <c r="A26" t="s">
        <v>80</v>
      </c>
      <c r="B26" s="27">
        <f>N11</f>
        <v>97.33901360185537</v>
      </c>
    </row>
    <row r="27" spans="1:17" x14ac:dyDescent="0.35">
      <c r="A27" t="s">
        <v>91</v>
      </c>
      <c r="B27" s="27">
        <f>O11</f>
        <v>96.86260488297836</v>
      </c>
    </row>
    <row r="28" spans="1:17" x14ac:dyDescent="0.35">
      <c r="A28" t="s">
        <v>111</v>
      </c>
      <c r="B28" s="27">
        <f>P11</f>
        <v>95.089249145156643</v>
      </c>
    </row>
    <row r="29" spans="1:17" x14ac:dyDescent="0.35">
      <c r="A29" t="s">
        <v>135</v>
      </c>
      <c r="B29" s="27">
        <f>Q11</f>
        <v>81.358909163011475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S41"/>
  <sheetViews>
    <sheetView zoomScale="70" zoomScaleNormal="70" workbookViewId="0">
      <pane xSplit="1" topLeftCell="B1" activePane="topRight" state="frozen"/>
      <selection pane="topRight" activeCell="K44" sqref="K44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7.90625" customWidth="1"/>
    <col min="18" max="18" width="18.54296875" bestFit="1" customWidth="1"/>
    <col min="19" max="19" width="13.90625" bestFit="1" customWidth="1"/>
    <col min="257" max="257" width="32.08984375" customWidth="1"/>
    <col min="258" max="259" width="17.90625" bestFit="1" customWidth="1"/>
    <col min="260" max="261" width="17.08984375" bestFit="1" customWidth="1"/>
    <col min="262" max="266" width="17.90625" bestFit="1" customWidth="1"/>
    <col min="267" max="267" width="17.08984375" bestFit="1" customWidth="1"/>
    <col min="268" max="268" width="16.90625" bestFit="1" customWidth="1"/>
    <col min="269" max="269" width="17.90625" bestFit="1" customWidth="1"/>
    <col min="270" max="270" width="17.08984375" bestFit="1" customWidth="1"/>
    <col min="271" max="272" width="17.90625" bestFit="1" customWidth="1"/>
    <col min="273" max="273" width="17.90625" customWidth="1"/>
    <col min="274" max="274" width="18.54296875" bestFit="1" customWidth="1"/>
    <col min="275" max="275" width="13.90625" bestFit="1" customWidth="1"/>
    <col min="513" max="513" width="32.08984375" customWidth="1"/>
    <col min="514" max="515" width="17.90625" bestFit="1" customWidth="1"/>
    <col min="516" max="517" width="17.08984375" bestFit="1" customWidth="1"/>
    <col min="518" max="522" width="17.90625" bestFit="1" customWidth="1"/>
    <col min="523" max="523" width="17.08984375" bestFit="1" customWidth="1"/>
    <col min="524" max="524" width="16.90625" bestFit="1" customWidth="1"/>
    <col min="525" max="525" width="17.90625" bestFit="1" customWidth="1"/>
    <col min="526" max="526" width="17.08984375" bestFit="1" customWidth="1"/>
    <col min="527" max="528" width="17.90625" bestFit="1" customWidth="1"/>
    <col min="529" max="529" width="17.90625" customWidth="1"/>
    <col min="530" max="530" width="18.54296875" bestFit="1" customWidth="1"/>
    <col min="531" max="531" width="13.90625" bestFit="1" customWidth="1"/>
    <col min="769" max="769" width="32.08984375" customWidth="1"/>
    <col min="770" max="771" width="17.90625" bestFit="1" customWidth="1"/>
    <col min="772" max="773" width="17.08984375" bestFit="1" customWidth="1"/>
    <col min="774" max="778" width="17.90625" bestFit="1" customWidth="1"/>
    <col min="779" max="779" width="17.08984375" bestFit="1" customWidth="1"/>
    <col min="780" max="780" width="16.90625" bestFit="1" customWidth="1"/>
    <col min="781" max="781" width="17.90625" bestFit="1" customWidth="1"/>
    <col min="782" max="782" width="17.08984375" bestFit="1" customWidth="1"/>
    <col min="783" max="784" width="17.90625" bestFit="1" customWidth="1"/>
    <col min="785" max="785" width="17.90625" customWidth="1"/>
    <col min="786" max="786" width="18.54296875" bestFit="1" customWidth="1"/>
    <col min="787" max="787" width="13.90625" bestFit="1" customWidth="1"/>
    <col min="1025" max="1025" width="32.08984375" customWidth="1"/>
    <col min="1026" max="1027" width="17.90625" bestFit="1" customWidth="1"/>
    <col min="1028" max="1029" width="17.08984375" bestFit="1" customWidth="1"/>
    <col min="1030" max="1034" width="17.90625" bestFit="1" customWidth="1"/>
    <col min="1035" max="1035" width="17.08984375" bestFit="1" customWidth="1"/>
    <col min="1036" max="1036" width="16.90625" bestFit="1" customWidth="1"/>
    <col min="1037" max="1037" width="17.90625" bestFit="1" customWidth="1"/>
    <col min="1038" max="1038" width="17.08984375" bestFit="1" customWidth="1"/>
    <col min="1039" max="1040" width="17.90625" bestFit="1" customWidth="1"/>
    <col min="1041" max="1041" width="17.90625" customWidth="1"/>
    <col min="1042" max="1042" width="18.54296875" bestFit="1" customWidth="1"/>
    <col min="1043" max="1043" width="13.90625" bestFit="1" customWidth="1"/>
    <col min="1281" max="1281" width="32.08984375" customWidth="1"/>
    <col min="1282" max="1283" width="17.90625" bestFit="1" customWidth="1"/>
    <col min="1284" max="1285" width="17.08984375" bestFit="1" customWidth="1"/>
    <col min="1286" max="1290" width="17.90625" bestFit="1" customWidth="1"/>
    <col min="1291" max="1291" width="17.08984375" bestFit="1" customWidth="1"/>
    <col min="1292" max="1292" width="16.90625" bestFit="1" customWidth="1"/>
    <col min="1293" max="1293" width="17.90625" bestFit="1" customWidth="1"/>
    <col min="1294" max="1294" width="17.08984375" bestFit="1" customWidth="1"/>
    <col min="1295" max="1296" width="17.90625" bestFit="1" customWidth="1"/>
    <col min="1297" max="1297" width="17.90625" customWidth="1"/>
    <col min="1298" max="1298" width="18.54296875" bestFit="1" customWidth="1"/>
    <col min="1299" max="1299" width="13.90625" bestFit="1" customWidth="1"/>
    <col min="1537" max="1537" width="32.08984375" customWidth="1"/>
    <col min="1538" max="1539" width="17.90625" bestFit="1" customWidth="1"/>
    <col min="1540" max="1541" width="17.08984375" bestFit="1" customWidth="1"/>
    <col min="1542" max="1546" width="17.90625" bestFit="1" customWidth="1"/>
    <col min="1547" max="1547" width="17.08984375" bestFit="1" customWidth="1"/>
    <col min="1548" max="1548" width="16.90625" bestFit="1" customWidth="1"/>
    <col min="1549" max="1549" width="17.90625" bestFit="1" customWidth="1"/>
    <col min="1550" max="1550" width="17.08984375" bestFit="1" customWidth="1"/>
    <col min="1551" max="1552" width="17.90625" bestFit="1" customWidth="1"/>
    <col min="1553" max="1553" width="17.90625" customWidth="1"/>
    <col min="1554" max="1554" width="18.54296875" bestFit="1" customWidth="1"/>
    <col min="1555" max="1555" width="13.90625" bestFit="1" customWidth="1"/>
    <col min="1793" max="1793" width="32.08984375" customWidth="1"/>
    <col min="1794" max="1795" width="17.90625" bestFit="1" customWidth="1"/>
    <col min="1796" max="1797" width="17.08984375" bestFit="1" customWidth="1"/>
    <col min="1798" max="1802" width="17.90625" bestFit="1" customWidth="1"/>
    <col min="1803" max="1803" width="17.08984375" bestFit="1" customWidth="1"/>
    <col min="1804" max="1804" width="16.90625" bestFit="1" customWidth="1"/>
    <col min="1805" max="1805" width="17.90625" bestFit="1" customWidth="1"/>
    <col min="1806" max="1806" width="17.08984375" bestFit="1" customWidth="1"/>
    <col min="1807" max="1808" width="17.90625" bestFit="1" customWidth="1"/>
    <col min="1809" max="1809" width="17.90625" customWidth="1"/>
    <col min="1810" max="1810" width="18.54296875" bestFit="1" customWidth="1"/>
    <col min="1811" max="1811" width="13.90625" bestFit="1" customWidth="1"/>
    <col min="2049" max="2049" width="32.08984375" customWidth="1"/>
    <col min="2050" max="2051" width="17.90625" bestFit="1" customWidth="1"/>
    <col min="2052" max="2053" width="17.08984375" bestFit="1" customWidth="1"/>
    <col min="2054" max="2058" width="17.90625" bestFit="1" customWidth="1"/>
    <col min="2059" max="2059" width="17.08984375" bestFit="1" customWidth="1"/>
    <col min="2060" max="2060" width="16.90625" bestFit="1" customWidth="1"/>
    <col min="2061" max="2061" width="17.90625" bestFit="1" customWidth="1"/>
    <col min="2062" max="2062" width="17.08984375" bestFit="1" customWidth="1"/>
    <col min="2063" max="2064" width="17.90625" bestFit="1" customWidth="1"/>
    <col min="2065" max="2065" width="17.90625" customWidth="1"/>
    <col min="2066" max="2066" width="18.54296875" bestFit="1" customWidth="1"/>
    <col min="2067" max="2067" width="13.90625" bestFit="1" customWidth="1"/>
    <col min="2305" max="2305" width="32.08984375" customWidth="1"/>
    <col min="2306" max="2307" width="17.90625" bestFit="1" customWidth="1"/>
    <col min="2308" max="2309" width="17.08984375" bestFit="1" customWidth="1"/>
    <col min="2310" max="2314" width="17.90625" bestFit="1" customWidth="1"/>
    <col min="2315" max="2315" width="17.08984375" bestFit="1" customWidth="1"/>
    <col min="2316" max="2316" width="16.90625" bestFit="1" customWidth="1"/>
    <col min="2317" max="2317" width="17.90625" bestFit="1" customWidth="1"/>
    <col min="2318" max="2318" width="17.08984375" bestFit="1" customWidth="1"/>
    <col min="2319" max="2320" width="17.90625" bestFit="1" customWidth="1"/>
    <col min="2321" max="2321" width="17.90625" customWidth="1"/>
    <col min="2322" max="2322" width="18.54296875" bestFit="1" customWidth="1"/>
    <col min="2323" max="2323" width="13.90625" bestFit="1" customWidth="1"/>
    <col min="2561" max="2561" width="32.08984375" customWidth="1"/>
    <col min="2562" max="2563" width="17.90625" bestFit="1" customWidth="1"/>
    <col min="2564" max="2565" width="17.08984375" bestFit="1" customWidth="1"/>
    <col min="2566" max="2570" width="17.90625" bestFit="1" customWidth="1"/>
    <col min="2571" max="2571" width="17.08984375" bestFit="1" customWidth="1"/>
    <col min="2572" max="2572" width="16.90625" bestFit="1" customWidth="1"/>
    <col min="2573" max="2573" width="17.90625" bestFit="1" customWidth="1"/>
    <col min="2574" max="2574" width="17.08984375" bestFit="1" customWidth="1"/>
    <col min="2575" max="2576" width="17.90625" bestFit="1" customWidth="1"/>
    <col min="2577" max="2577" width="17.90625" customWidth="1"/>
    <col min="2578" max="2578" width="18.54296875" bestFit="1" customWidth="1"/>
    <col min="2579" max="2579" width="13.90625" bestFit="1" customWidth="1"/>
    <col min="2817" max="2817" width="32.08984375" customWidth="1"/>
    <col min="2818" max="2819" width="17.90625" bestFit="1" customWidth="1"/>
    <col min="2820" max="2821" width="17.08984375" bestFit="1" customWidth="1"/>
    <col min="2822" max="2826" width="17.90625" bestFit="1" customWidth="1"/>
    <col min="2827" max="2827" width="17.08984375" bestFit="1" customWidth="1"/>
    <col min="2828" max="2828" width="16.90625" bestFit="1" customWidth="1"/>
    <col min="2829" max="2829" width="17.90625" bestFit="1" customWidth="1"/>
    <col min="2830" max="2830" width="17.08984375" bestFit="1" customWidth="1"/>
    <col min="2831" max="2832" width="17.90625" bestFit="1" customWidth="1"/>
    <col min="2833" max="2833" width="17.90625" customWidth="1"/>
    <col min="2834" max="2834" width="18.54296875" bestFit="1" customWidth="1"/>
    <col min="2835" max="2835" width="13.90625" bestFit="1" customWidth="1"/>
    <col min="3073" max="3073" width="32.08984375" customWidth="1"/>
    <col min="3074" max="3075" width="17.90625" bestFit="1" customWidth="1"/>
    <col min="3076" max="3077" width="17.08984375" bestFit="1" customWidth="1"/>
    <col min="3078" max="3082" width="17.90625" bestFit="1" customWidth="1"/>
    <col min="3083" max="3083" width="17.08984375" bestFit="1" customWidth="1"/>
    <col min="3084" max="3084" width="16.90625" bestFit="1" customWidth="1"/>
    <col min="3085" max="3085" width="17.90625" bestFit="1" customWidth="1"/>
    <col min="3086" max="3086" width="17.08984375" bestFit="1" customWidth="1"/>
    <col min="3087" max="3088" width="17.90625" bestFit="1" customWidth="1"/>
    <col min="3089" max="3089" width="17.90625" customWidth="1"/>
    <col min="3090" max="3090" width="18.54296875" bestFit="1" customWidth="1"/>
    <col min="3091" max="3091" width="13.90625" bestFit="1" customWidth="1"/>
    <col min="3329" max="3329" width="32.08984375" customWidth="1"/>
    <col min="3330" max="3331" width="17.90625" bestFit="1" customWidth="1"/>
    <col min="3332" max="3333" width="17.08984375" bestFit="1" customWidth="1"/>
    <col min="3334" max="3338" width="17.90625" bestFit="1" customWidth="1"/>
    <col min="3339" max="3339" width="17.08984375" bestFit="1" customWidth="1"/>
    <col min="3340" max="3340" width="16.90625" bestFit="1" customWidth="1"/>
    <col min="3341" max="3341" width="17.90625" bestFit="1" customWidth="1"/>
    <col min="3342" max="3342" width="17.08984375" bestFit="1" customWidth="1"/>
    <col min="3343" max="3344" width="17.90625" bestFit="1" customWidth="1"/>
    <col min="3345" max="3345" width="17.90625" customWidth="1"/>
    <col min="3346" max="3346" width="18.54296875" bestFit="1" customWidth="1"/>
    <col min="3347" max="3347" width="13.90625" bestFit="1" customWidth="1"/>
    <col min="3585" max="3585" width="32.08984375" customWidth="1"/>
    <col min="3586" max="3587" width="17.90625" bestFit="1" customWidth="1"/>
    <col min="3588" max="3589" width="17.08984375" bestFit="1" customWidth="1"/>
    <col min="3590" max="3594" width="17.90625" bestFit="1" customWidth="1"/>
    <col min="3595" max="3595" width="17.08984375" bestFit="1" customWidth="1"/>
    <col min="3596" max="3596" width="16.90625" bestFit="1" customWidth="1"/>
    <col min="3597" max="3597" width="17.90625" bestFit="1" customWidth="1"/>
    <col min="3598" max="3598" width="17.08984375" bestFit="1" customWidth="1"/>
    <col min="3599" max="3600" width="17.90625" bestFit="1" customWidth="1"/>
    <col min="3601" max="3601" width="17.90625" customWidth="1"/>
    <col min="3602" max="3602" width="18.54296875" bestFit="1" customWidth="1"/>
    <col min="3603" max="3603" width="13.90625" bestFit="1" customWidth="1"/>
    <col min="3841" max="3841" width="32.08984375" customWidth="1"/>
    <col min="3842" max="3843" width="17.90625" bestFit="1" customWidth="1"/>
    <col min="3844" max="3845" width="17.08984375" bestFit="1" customWidth="1"/>
    <col min="3846" max="3850" width="17.90625" bestFit="1" customWidth="1"/>
    <col min="3851" max="3851" width="17.08984375" bestFit="1" customWidth="1"/>
    <col min="3852" max="3852" width="16.90625" bestFit="1" customWidth="1"/>
    <col min="3853" max="3853" width="17.90625" bestFit="1" customWidth="1"/>
    <col min="3854" max="3854" width="17.08984375" bestFit="1" customWidth="1"/>
    <col min="3855" max="3856" width="17.90625" bestFit="1" customWidth="1"/>
    <col min="3857" max="3857" width="17.90625" customWidth="1"/>
    <col min="3858" max="3858" width="18.54296875" bestFit="1" customWidth="1"/>
    <col min="3859" max="3859" width="13.90625" bestFit="1" customWidth="1"/>
    <col min="4097" max="4097" width="32.08984375" customWidth="1"/>
    <col min="4098" max="4099" width="17.90625" bestFit="1" customWidth="1"/>
    <col min="4100" max="4101" width="17.08984375" bestFit="1" customWidth="1"/>
    <col min="4102" max="4106" width="17.90625" bestFit="1" customWidth="1"/>
    <col min="4107" max="4107" width="17.08984375" bestFit="1" customWidth="1"/>
    <col min="4108" max="4108" width="16.90625" bestFit="1" customWidth="1"/>
    <col min="4109" max="4109" width="17.90625" bestFit="1" customWidth="1"/>
    <col min="4110" max="4110" width="17.08984375" bestFit="1" customWidth="1"/>
    <col min="4111" max="4112" width="17.90625" bestFit="1" customWidth="1"/>
    <col min="4113" max="4113" width="17.90625" customWidth="1"/>
    <col min="4114" max="4114" width="18.54296875" bestFit="1" customWidth="1"/>
    <col min="4115" max="4115" width="13.90625" bestFit="1" customWidth="1"/>
    <col min="4353" max="4353" width="32.08984375" customWidth="1"/>
    <col min="4354" max="4355" width="17.90625" bestFit="1" customWidth="1"/>
    <col min="4356" max="4357" width="17.08984375" bestFit="1" customWidth="1"/>
    <col min="4358" max="4362" width="17.90625" bestFit="1" customWidth="1"/>
    <col min="4363" max="4363" width="17.08984375" bestFit="1" customWidth="1"/>
    <col min="4364" max="4364" width="16.90625" bestFit="1" customWidth="1"/>
    <col min="4365" max="4365" width="17.90625" bestFit="1" customWidth="1"/>
    <col min="4366" max="4366" width="17.08984375" bestFit="1" customWidth="1"/>
    <col min="4367" max="4368" width="17.90625" bestFit="1" customWidth="1"/>
    <col min="4369" max="4369" width="17.90625" customWidth="1"/>
    <col min="4370" max="4370" width="18.54296875" bestFit="1" customWidth="1"/>
    <col min="4371" max="4371" width="13.90625" bestFit="1" customWidth="1"/>
    <col min="4609" max="4609" width="32.08984375" customWidth="1"/>
    <col min="4610" max="4611" width="17.90625" bestFit="1" customWidth="1"/>
    <col min="4612" max="4613" width="17.08984375" bestFit="1" customWidth="1"/>
    <col min="4614" max="4618" width="17.90625" bestFit="1" customWidth="1"/>
    <col min="4619" max="4619" width="17.08984375" bestFit="1" customWidth="1"/>
    <col min="4620" max="4620" width="16.90625" bestFit="1" customWidth="1"/>
    <col min="4621" max="4621" width="17.90625" bestFit="1" customWidth="1"/>
    <col min="4622" max="4622" width="17.08984375" bestFit="1" customWidth="1"/>
    <col min="4623" max="4624" width="17.90625" bestFit="1" customWidth="1"/>
    <col min="4625" max="4625" width="17.90625" customWidth="1"/>
    <col min="4626" max="4626" width="18.54296875" bestFit="1" customWidth="1"/>
    <col min="4627" max="4627" width="13.90625" bestFit="1" customWidth="1"/>
    <col min="4865" max="4865" width="32.08984375" customWidth="1"/>
    <col min="4866" max="4867" width="17.90625" bestFit="1" customWidth="1"/>
    <col min="4868" max="4869" width="17.08984375" bestFit="1" customWidth="1"/>
    <col min="4870" max="4874" width="17.90625" bestFit="1" customWidth="1"/>
    <col min="4875" max="4875" width="17.08984375" bestFit="1" customWidth="1"/>
    <col min="4876" max="4876" width="16.90625" bestFit="1" customWidth="1"/>
    <col min="4877" max="4877" width="17.90625" bestFit="1" customWidth="1"/>
    <col min="4878" max="4878" width="17.08984375" bestFit="1" customWidth="1"/>
    <col min="4879" max="4880" width="17.90625" bestFit="1" customWidth="1"/>
    <col min="4881" max="4881" width="17.90625" customWidth="1"/>
    <col min="4882" max="4882" width="18.54296875" bestFit="1" customWidth="1"/>
    <col min="4883" max="4883" width="13.90625" bestFit="1" customWidth="1"/>
    <col min="5121" max="5121" width="32.08984375" customWidth="1"/>
    <col min="5122" max="5123" width="17.90625" bestFit="1" customWidth="1"/>
    <col min="5124" max="5125" width="17.08984375" bestFit="1" customWidth="1"/>
    <col min="5126" max="5130" width="17.90625" bestFit="1" customWidth="1"/>
    <col min="5131" max="5131" width="17.08984375" bestFit="1" customWidth="1"/>
    <col min="5132" max="5132" width="16.90625" bestFit="1" customWidth="1"/>
    <col min="5133" max="5133" width="17.90625" bestFit="1" customWidth="1"/>
    <col min="5134" max="5134" width="17.08984375" bestFit="1" customWidth="1"/>
    <col min="5135" max="5136" width="17.90625" bestFit="1" customWidth="1"/>
    <col min="5137" max="5137" width="17.90625" customWidth="1"/>
    <col min="5138" max="5138" width="18.54296875" bestFit="1" customWidth="1"/>
    <col min="5139" max="5139" width="13.90625" bestFit="1" customWidth="1"/>
    <col min="5377" max="5377" width="32.08984375" customWidth="1"/>
    <col min="5378" max="5379" width="17.90625" bestFit="1" customWidth="1"/>
    <col min="5380" max="5381" width="17.08984375" bestFit="1" customWidth="1"/>
    <col min="5382" max="5386" width="17.90625" bestFit="1" customWidth="1"/>
    <col min="5387" max="5387" width="17.08984375" bestFit="1" customWidth="1"/>
    <col min="5388" max="5388" width="16.90625" bestFit="1" customWidth="1"/>
    <col min="5389" max="5389" width="17.90625" bestFit="1" customWidth="1"/>
    <col min="5390" max="5390" width="17.08984375" bestFit="1" customWidth="1"/>
    <col min="5391" max="5392" width="17.90625" bestFit="1" customWidth="1"/>
    <col min="5393" max="5393" width="17.90625" customWidth="1"/>
    <col min="5394" max="5394" width="18.54296875" bestFit="1" customWidth="1"/>
    <col min="5395" max="5395" width="13.90625" bestFit="1" customWidth="1"/>
    <col min="5633" max="5633" width="32.08984375" customWidth="1"/>
    <col min="5634" max="5635" width="17.90625" bestFit="1" customWidth="1"/>
    <col min="5636" max="5637" width="17.08984375" bestFit="1" customWidth="1"/>
    <col min="5638" max="5642" width="17.90625" bestFit="1" customWidth="1"/>
    <col min="5643" max="5643" width="17.08984375" bestFit="1" customWidth="1"/>
    <col min="5644" max="5644" width="16.90625" bestFit="1" customWidth="1"/>
    <col min="5645" max="5645" width="17.90625" bestFit="1" customWidth="1"/>
    <col min="5646" max="5646" width="17.08984375" bestFit="1" customWidth="1"/>
    <col min="5647" max="5648" width="17.90625" bestFit="1" customWidth="1"/>
    <col min="5649" max="5649" width="17.90625" customWidth="1"/>
    <col min="5650" max="5650" width="18.54296875" bestFit="1" customWidth="1"/>
    <col min="5651" max="5651" width="13.90625" bestFit="1" customWidth="1"/>
    <col min="5889" max="5889" width="32.08984375" customWidth="1"/>
    <col min="5890" max="5891" width="17.90625" bestFit="1" customWidth="1"/>
    <col min="5892" max="5893" width="17.08984375" bestFit="1" customWidth="1"/>
    <col min="5894" max="5898" width="17.90625" bestFit="1" customWidth="1"/>
    <col min="5899" max="5899" width="17.08984375" bestFit="1" customWidth="1"/>
    <col min="5900" max="5900" width="16.90625" bestFit="1" customWidth="1"/>
    <col min="5901" max="5901" width="17.90625" bestFit="1" customWidth="1"/>
    <col min="5902" max="5902" width="17.08984375" bestFit="1" customWidth="1"/>
    <col min="5903" max="5904" width="17.90625" bestFit="1" customWidth="1"/>
    <col min="5905" max="5905" width="17.90625" customWidth="1"/>
    <col min="5906" max="5906" width="18.54296875" bestFit="1" customWidth="1"/>
    <col min="5907" max="5907" width="13.90625" bestFit="1" customWidth="1"/>
    <col min="6145" max="6145" width="32.08984375" customWidth="1"/>
    <col min="6146" max="6147" width="17.90625" bestFit="1" customWidth="1"/>
    <col min="6148" max="6149" width="17.08984375" bestFit="1" customWidth="1"/>
    <col min="6150" max="6154" width="17.90625" bestFit="1" customWidth="1"/>
    <col min="6155" max="6155" width="17.08984375" bestFit="1" customWidth="1"/>
    <col min="6156" max="6156" width="16.90625" bestFit="1" customWidth="1"/>
    <col min="6157" max="6157" width="17.90625" bestFit="1" customWidth="1"/>
    <col min="6158" max="6158" width="17.08984375" bestFit="1" customWidth="1"/>
    <col min="6159" max="6160" width="17.90625" bestFit="1" customWidth="1"/>
    <col min="6161" max="6161" width="17.90625" customWidth="1"/>
    <col min="6162" max="6162" width="18.54296875" bestFit="1" customWidth="1"/>
    <col min="6163" max="6163" width="13.90625" bestFit="1" customWidth="1"/>
    <col min="6401" max="6401" width="32.08984375" customWidth="1"/>
    <col min="6402" max="6403" width="17.90625" bestFit="1" customWidth="1"/>
    <col min="6404" max="6405" width="17.08984375" bestFit="1" customWidth="1"/>
    <col min="6406" max="6410" width="17.90625" bestFit="1" customWidth="1"/>
    <col min="6411" max="6411" width="17.08984375" bestFit="1" customWidth="1"/>
    <col min="6412" max="6412" width="16.90625" bestFit="1" customWidth="1"/>
    <col min="6413" max="6413" width="17.90625" bestFit="1" customWidth="1"/>
    <col min="6414" max="6414" width="17.08984375" bestFit="1" customWidth="1"/>
    <col min="6415" max="6416" width="17.90625" bestFit="1" customWidth="1"/>
    <col min="6417" max="6417" width="17.90625" customWidth="1"/>
    <col min="6418" max="6418" width="18.54296875" bestFit="1" customWidth="1"/>
    <col min="6419" max="6419" width="13.90625" bestFit="1" customWidth="1"/>
    <col min="6657" max="6657" width="32.08984375" customWidth="1"/>
    <col min="6658" max="6659" width="17.90625" bestFit="1" customWidth="1"/>
    <col min="6660" max="6661" width="17.08984375" bestFit="1" customWidth="1"/>
    <col min="6662" max="6666" width="17.90625" bestFit="1" customWidth="1"/>
    <col min="6667" max="6667" width="17.08984375" bestFit="1" customWidth="1"/>
    <col min="6668" max="6668" width="16.90625" bestFit="1" customWidth="1"/>
    <col min="6669" max="6669" width="17.90625" bestFit="1" customWidth="1"/>
    <col min="6670" max="6670" width="17.08984375" bestFit="1" customWidth="1"/>
    <col min="6671" max="6672" width="17.90625" bestFit="1" customWidth="1"/>
    <col min="6673" max="6673" width="17.90625" customWidth="1"/>
    <col min="6674" max="6674" width="18.54296875" bestFit="1" customWidth="1"/>
    <col min="6675" max="6675" width="13.90625" bestFit="1" customWidth="1"/>
    <col min="6913" max="6913" width="32.08984375" customWidth="1"/>
    <col min="6914" max="6915" width="17.90625" bestFit="1" customWidth="1"/>
    <col min="6916" max="6917" width="17.08984375" bestFit="1" customWidth="1"/>
    <col min="6918" max="6922" width="17.90625" bestFit="1" customWidth="1"/>
    <col min="6923" max="6923" width="17.08984375" bestFit="1" customWidth="1"/>
    <col min="6924" max="6924" width="16.90625" bestFit="1" customWidth="1"/>
    <col min="6925" max="6925" width="17.90625" bestFit="1" customWidth="1"/>
    <col min="6926" max="6926" width="17.08984375" bestFit="1" customWidth="1"/>
    <col min="6927" max="6928" width="17.90625" bestFit="1" customWidth="1"/>
    <col min="6929" max="6929" width="17.90625" customWidth="1"/>
    <col min="6930" max="6930" width="18.54296875" bestFit="1" customWidth="1"/>
    <col min="6931" max="6931" width="13.90625" bestFit="1" customWidth="1"/>
    <col min="7169" max="7169" width="32.08984375" customWidth="1"/>
    <col min="7170" max="7171" width="17.90625" bestFit="1" customWidth="1"/>
    <col min="7172" max="7173" width="17.08984375" bestFit="1" customWidth="1"/>
    <col min="7174" max="7178" width="17.90625" bestFit="1" customWidth="1"/>
    <col min="7179" max="7179" width="17.08984375" bestFit="1" customWidth="1"/>
    <col min="7180" max="7180" width="16.90625" bestFit="1" customWidth="1"/>
    <col min="7181" max="7181" width="17.90625" bestFit="1" customWidth="1"/>
    <col min="7182" max="7182" width="17.08984375" bestFit="1" customWidth="1"/>
    <col min="7183" max="7184" width="17.90625" bestFit="1" customWidth="1"/>
    <col min="7185" max="7185" width="17.90625" customWidth="1"/>
    <col min="7186" max="7186" width="18.54296875" bestFit="1" customWidth="1"/>
    <col min="7187" max="7187" width="13.90625" bestFit="1" customWidth="1"/>
    <col min="7425" max="7425" width="32.08984375" customWidth="1"/>
    <col min="7426" max="7427" width="17.90625" bestFit="1" customWidth="1"/>
    <col min="7428" max="7429" width="17.08984375" bestFit="1" customWidth="1"/>
    <col min="7430" max="7434" width="17.90625" bestFit="1" customWidth="1"/>
    <col min="7435" max="7435" width="17.08984375" bestFit="1" customWidth="1"/>
    <col min="7436" max="7436" width="16.90625" bestFit="1" customWidth="1"/>
    <col min="7437" max="7437" width="17.90625" bestFit="1" customWidth="1"/>
    <col min="7438" max="7438" width="17.08984375" bestFit="1" customWidth="1"/>
    <col min="7439" max="7440" width="17.90625" bestFit="1" customWidth="1"/>
    <col min="7441" max="7441" width="17.90625" customWidth="1"/>
    <col min="7442" max="7442" width="18.54296875" bestFit="1" customWidth="1"/>
    <col min="7443" max="7443" width="13.90625" bestFit="1" customWidth="1"/>
    <col min="7681" max="7681" width="32.08984375" customWidth="1"/>
    <col min="7682" max="7683" width="17.90625" bestFit="1" customWidth="1"/>
    <col min="7684" max="7685" width="17.08984375" bestFit="1" customWidth="1"/>
    <col min="7686" max="7690" width="17.90625" bestFit="1" customWidth="1"/>
    <col min="7691" max="7691" width="17.08984375" bestFit="1" customWidth="1"/>
    <col min="7692" max="7692" width="16.90625" bestFit="1" customWidth="1"/>
    <col min="7693" max="7693" width="17.90625" bestFit="1" customWidth="1"/>
    <col min="7694" max="7694" width="17.08984375" bestFit="1" customWidth="1"/>
    <col min="7695" max="7696" width="17.90625" bestFit="1" customWidth="1"/>
    <col min="7697" max="7697" width="17.90625" customWidth="1"/>
    <col min="7698" max="7698" width="18.54296875" bestFit="1" customWidth="1"/>
    <col min="7699" max="7699" width="13.90625" bestFit="1" customWidth="1"/>
    <col min="7937" max="7937" width="32.08984375" customWidth="1"/>
    <col min="7938" max="7939" width="17.90625" bestFit="1" customWidth="1"/>
    <col min="7940" max="7941" width="17.08984375" bestFit="1" customWidth="1"/>
    <col min="7942" max="7946" width="17.90625" bestFit="1" customWidth="1"/>
    <col min="7947" max="7947" width="17.08984375" bestFit="1" customWidth="1"/>
    <col min="7948" max="7948" width="16.90625" bestFit="1" customWidth="1"/>
    <col min="7949" max="7949" width="17.90625" bestFit="1" customWidth="1"/>
    <col min="7950" max="7950" width="17.08984375" bestFit="1" customWidth="1"/>
    <col min="7951" max="7952" width="17.90625" bestFit="1" customWidth="1"/>
    <col min="7953" max="7953" width="17.90625" customWidth="1"/>
    <col min="7954" max="7954" width="18.54296875" bestFit="1" customWidth="1"/>
    <col min="7955" max="7955" width="13.90625" bestFit="1" customWidth="1"/>
    <col min="8193" max="8193" width="32.08984375" customWidth="1"/>
    <col min="8194" max="8195" width="17.90625" bestFit="1" customWidth="1"/>
    <col min="8196" max="8197" width="17.08984375" bestFit="1" customWidth="1"/>
    <col min="8198" max="8202" width="17.90625" bestFit="1" customWidth="1"/>
    <col min="8203" max="8203" width="17.08984375" bestFit="1" customWidth="1"/>
    <col min="8204" max="8204" width="16.90625" bestFit="1" customWidth="1"/>
    <col min="8205" max="8205" width="17.90625" bestFit="1" customWidth="1"/>
    <col min="8206" max="8206" width="17.08984375" bestFit="1" customWidth="1"/>
    <col min="8207" max="8208" width="17.90625" bestFit="1" customWidth="1"/>
    <col min="8209" max="8209" width="17.90625" customWidth="1"/>
    <col min="8210" max="8210" width="18.54296875" bestFit="1" customWidth="1"/>
    <col min="8211" max="8211" width="13.90625" bestFit="1" customWidth="1"/>
    <col min="8449" max="8449" width="32.08984375" customWidth="1"/>
    <col min="8450" max="8451" width="17.90625" bestFit="1" customWidth="1"/>
    <col min="8452" max="8453" width="17.08984375" bestFit="1" customWidth="1"/>
    <col min="8454" max="8458" width="17.90625" bestFit="1" customWidth="1"/>
    <col min="8459" max="8459" width="17.08984375" bestFit="1" customWidth="1"/>
    <col min="8460" max="8460" width="16.90625" bestFit="1" customWidth="1"/>
    <col min="8461" max="8461" width="17.90625" bestFit="1" customWidth="1"/>
    <col min="8462" max="8462" width="17.08984375" bestFit="1" customWidth="1"/>
    <col min="8463" max="8464" width="17.90625" bestFit="1" customWidth="1"/>
    <col min="8465" max="8465" width="17.90625" customWidth="1"/>
    <col min="8466" max="8466" width="18.54296875" bestFit="1" customWidth="1"/>
    <col min="8467" max="8467" width="13.90625" bestFit="1" customWidth="1"/>
    <col min="8705" max="8705" width="32.08984375" customWidth="1"/>
    <col min="8706" max="8707" width="17.90625" bestFit="1" customWidth="1"/>
    <col min="8708" max="8709" width="17.08984375" bestFit="1" customWidth="1"/>
    <col min="8710" max="8714" width="17.90625" bestFit="1" customWidth="1"/>
    <col min="8715" max="8715" width="17.08984375" bestFit="1" customWidth="1"/>
    <col min="8716" max="8716" width="16.90625" bestFit="1" customWidth="1"/>
    <col min="8717" max="8717" width="17.90625" bestFit="1" customWidth="1"/>
    <col min="8718" max="8718" width="17.08984375" bestFit="1" customWidth="1"/>
    <col min="8719" max="8720" width="17.90625" bestFit="1" customWidth="1"/>
    <col min="8721" max="8721" width="17.90625" customWidth="1"/>
    <col min="8722" max="8722" width="18.54296875" bestFit="1" customWidth="1"/>
    <col min="8723" max="8723" width="13.90625" bestFit="1" customWidth="1"/>
    <col min="8961" max="8961" width="32.08984375" customWidth="1"/>
    <col min="8962" max="8963" width="17.90625" bestFit="1" customWidth="1"/>
    <col min="8964" max="8965" width="17.08984375" bestFit="1" customWidth="1"/>
    <col min="8966" max="8970" width="17.90625" bestFit="1" customWidth="1"/>
    <col min="8971" max="8971" width="17.08984375" bestFit="1" customWidth="1"/>
    <col min="8972" max="8972" width="16.90625" bestFit="1" customWidth="1"/>
    <col min="8973" max="8973" width="17.90625" bestFit="1" customWidth="1"/>
    <col min="8974" max="8974" width="17.08984375" bestFit="1" customWidth="1"/>
    <col min="8975" max="8976" width="17.90625" bestFit="1" customWidth="1"/>
    <col min="8977" max="8977" width="17.90625" customWidth="1"/>
    <col min="8978" max="8978" width="18.54296875" bestFit="1" customWidth="1"/>
    <col min="8979" max="8979" width="13.90625" bestFit="1" customWidth="1"/>
    <col min="9217" max="9217" width="32.08984375" customWidth="1"/>
    <col min="9218" max="9219" width="17.90625" bestFit="1" customWidth="1"/>
    <col min="9220" max="9221" width="17.08984375" bestFit="1" customWidth="1"/>
    <col min="9222" max="9226" width="17.90625" bestFit="1" customWidth="1"/>
    <col min="9227" max="9227" width="17.08984375" bestFit="1" customWidth="1"/>
    <col min="9228" max="9228" width="16.90625" bestFit="1" customWidth="1"/>
    <col min="9229" max="9229" width="17.90625" bestFit="1" customWidth="1"/>
    <col min="9230" max="9230" width="17.08984375" bestFit="1" customWidth="1"/>
    <col min="9231" max="9232" width="17.90625" bestFit="1" customWidth="1"/>
    <col min="9233" max="9233" width="17.90625" customWidth="1"/>
    <col min="9234" max="9234" width="18.54296875" bestFit="1" customWidth="1"/>
    <col min="9235" max="9235" width="13.90625" bestFit="1" customWidth="1"/>
    <col min="9473" max="9473" width="32.08984375" customWidth="1"/>
    <col min="9474" max="9475" width="17.90625" bestFit="1" customWidth="1"/>
    <col min="9476" max="9477" width="17.08984375" bestFit="1" customWidth="1"/>
    <col min="9478" max="9482" width="17.90625" bestFit="1" customWidth="1"/>
    <col min="9483" max="9483" width="17.08984375" bestFit="1" customWidth="1"/>
    <col min="9484" max="9484" width="16.90625" bestFit="1" customWidth="1"/>
    <col min="9485" max="9485" width="17.90625" bestFit="1" customWidth="1"/>
    <col min="9486" max="9486" width="17.08984375" bestFit="1" customWidth="1"/>
    <col min="9487" max="9488" width="17.90625" bestFit="1" customWidth="1"/>
    <col min="9489" max="9489" width="17.90625" customWidth="1"/>
    <col min="9490" max="9490" width="18.54296875" bestFit="1" customWidth="1"/>
    <col min="9491" max="9491" width="13.90625" bestFit="1" customWidth="1"/>
    <col min="9729" max="9729" width="32.08984375" customWidth="1"/>
    <col min="9730" max="9731" width="17.90625" bestFit="1" customWidth="1"/>
    <col min="9732" max="9733" width="17.08984375" bestFit="1" customWidth="1"/>
    <col min="9734" max="9738" width="17.90625" bestFit="1" customWidth="1"/>
    <col min="9739" max="9739" width="17.08984375" bestFit="1" customWidth="1"/>
    <col min="9740" max="9740" width="16.90625" bestFit="1" customWidth="1"/>
    <col min="9741" max="9741" width="17.90625" bestFit="1" customWidth="1"/>
    <col min="9742" max="9742" width="17.08984375" bestFit="1" customWidth="1"/>
    <col min="9743" max="9744" width="17.90625" bestFit="1" customWidth="1"/>
    <col min="9745" max="9745" width="17.90625" customWidth="1"/>
    <col min="9746" max="9746" width="18.54296875" bestFit="1" customWidth="1"/>
    <col min="9747" max="9747" width="13.90625" bestFit="1" customWidth="1"/>
    <col min="9985" max="9985" width="32.08984375" customWidth="1"/>
    <col min="9986" max="9987" width="17.90625" bestFit="1" customWidth="1"/>
    <col min="9988" max="9989" width="17.08984375" bestFit="1" customWidth="1"/>
    <col min="9990" max="9994" width="17.90625" bestFit="1" customWidth="1"/>
    <col min="9995" max="9995" width="17.08984375" bestFit="1" customWidth="1"/>
    <col min="9996" max="9996" width="16.90625" bestFit="1" customWidth="1"/>
    <col min="9997" max="9997" width="17.90625" bestFit="1" customWidth="1"/>
    <col min="9998" max="9998" width="17.08984375" bestFit="1" customWidth="1"/>
    <col min="9999" max="10000" width="17.90625" bestFit="1" customWidth="1"/>
    <col min="10001" max="10001" width="17.90625" customWidth="1"/>
    <col min="10002" max="10002" width="18.54296875" bestFit="1" customWidth="1"/>
    <col min="10003" max="10003" width="13.90625" bestFit="1" customWidth="1"/>
    <col min="10241" max="10241" width="32.08984375" customWidth="1"/>
    <col min="10242" max="10243" width="17.90625" bestFit="1" customWidth="1"/>
    <col min="10244" max="10245" width="17.08984375" bestFit="1" customWidth="1"/>
    <col min="10246" max="10250" width="17.90625" bestFit="1" customWidth="1"/>
    <col min="10251" max="10251" width="17.08984375" bestFit="1" customWidth="1"/>
    <col min="10252" max="10252" width="16.90625" bestFit="1" customWidth="1"/>
    <col min="10253" max="10253" width="17.90625" bestFit="1" customWidth="1"/>
    <col min="10254" max="10254" width="17.08984375" bestFit="1" customWidth="1"/>
    <col min="10255" max="10256" width="17.90625" bestFit="1" customWidth="1"/>
    <col min="10257" max="10257" width="17.90625" customWidth="1"/>
    <col min="10258" max="10258" width="18.54296875" bestFit="1" customWidth="1"/>
    <col min="10259" max="10259" width="13.90625" bestFit="1" customWidth="1"/>
    <col min="10497" max="10497" width="32.08984375" customWidth="1"/>
    <col min="10498" max="10499" width="17.90625" bestFit="1" customWidth="1"/>
    <col min="10500" max="10501" width="17.08984375" bestFit="1" customWidth="1"/>
    <col min="10502" max="10506" width="17.90625" bestFit="1" customWidth="1"/>
    <col min="10507" max="10507" width="17.08984375" bestFit="1" customWidth="1"/>
    <col min="10508" max="10508" width="16.90625" bestFit="1" customWidth="1"/>
    <col min="10509" max="10509" width="17.90625" bestFit="1" customWidth="1"/>
    <col min="10510" max="10510" width="17.08984375" bestFit="1" customWidth="1"/>
    <col min="10511" max="10512" width="17.90625" bestFit="1" customWidth="1"/>
    <col min="10513" max="10513" width="17.90625" customWidth="1"/>
    <col min="10514" max="10514" width="18.54296875" bestFit="1" customWidth="1"/>
    <col min="10515" max="10515" width="13.90625" bestFit="1" customWidth="1"/>
    <col min="10753" max="10753" width="32.08984375" customWidth="1"/>
    <col min="10754" max="10755" width="17.90625" bestFit="1" customWidth="1"/>
    <col min="10756" max="10757" width="17.08984375" bestFit="1" customWidth="1"/>
    <col min="10758" max="10762" width="17.90625" bestFit="1" customWidth="1"/>
    <col min="10763" max="10763" width="17.08984375" bestFit="1" customWidth="1"/>
    <col min="10764" max="10764" width="16.90625" bestFit="1" customWidth="1"/>
    <col min="10765" max="10765" width="17.90625" bestFit="1" customWidth="1"/>
    <col min="10766" max="10766" width="17.08984375" bestFit="1" customWidth="1"/>
    <col min="10767" max="10768" width="17.90625" bestFit="1" customWidth="1"/>
    <col min="10769" max="10769" width="17.90625" customWidth="1"/>
    <col min="10770" max="10770" width="18.54296875" bestFit="1" customWidth="1"/>
    <col min="10771" max="10771" width="13.90625" bestFit="1" customWidth="1"/>
    <col min="11009" max="11009" width="32.08984375" customWidth="1"/>
    <col min="11010" max="11011" width="17.90625" bestFit="1" customWidth="1"/>
    <col min="11012" max="11013" width="17.08984375" bestFit="1" customWidth="1"/>
    <col min="11014" max="11018" width="17.90625" bestFit="1" customWidth="1"/>
    <col min="11019" max="11019" width="17.08984375" bestFit="1" customWidth="1"/>
    <col min="11020" max="11020" width="16.90625" bestFit="1" customWidth="1"/>
    <col min="11021" max="11021" width="17.90625" bestFit="1" customWidth="1"/>
    <col min="11022" max="11022" width="17.08984375" bestFit="1" customWidth="1"/>
    <col min="11023" max="11024" width="17.90625" bestFit="1" customWidth="1"/>
    <col min="11025" max="11025" width="17.90625" customWidth="1"/>
    <col min="11026" max="11026" width="18.54296875" bestFit="1" customWidth="1"/>
    <col min="11027" max="11027" width="13.90625" bestFit="1" customWidth="1"/>
    <col min="11265" max="11265" width="32.08984375" customWidth="1"/>
    <col min="11266" max="11267" width="17.90625" bestFit="1" customWidth="1"/>
    <col min="11268" max="11269" width="17.08984375" bestFit="1" customWidth="1"/>
    <col min="11270" max="11274" width="17.90625" bestFit="1" customWidth="1"/>
    <col min="11275" max="11275" width="17.08984375" bestFit="1" customWidth="1"/>
    <col min="11276" max="11276" width="16.90625" bestFit="1" customWidth="1"/>
    <col min="11277" max="11277" width="17.90625" bestFit="1" customWidth="1"/>
    <col min="11278" max="11278" width="17.08984375" bestFit="1" customWidth="1"/>
    <col min="11279" max="11280" width="17.90625" bestFit="1" customWidth="1"/>
    <col min="11281" max="11281" width="17.90625" customWidth="1"/>
    <col min="11282" max="11282" width="18.54296875" bestFit="1" customWidth="1"/>
    <col min="11283" max="11283" width="13.90625" bestFit="1" customWidth="1"/>
    <col min="11521" max="11521" width="32.08984375" customWidth="1"/>
    <col min="11522" max="11523" width="17.90625" bestFit="1" customWidth="1"/>
    <col min="11524" max="11525" width="17.08984375" bestFit="1" customWidth="1"/>
    <col min="11526" max="11530" width="17.90625" bestFit="1" customWidth="1"/>
    <col min="11531" max="11531" width="17.08984375" bestFit="1" customWidth="1"/>
    <col min="11532" max="11532" width="16.90625" bestFit="1" customWidth="1"/>
    <col min="11533" max="11533" width="17.90625" bestFit="1" customWidth="1"/>
    <col min="11534" max="11534" width="17.08984375" bestFit="1" customWidth="1"/>
    <col min="11535" max="11536" width="17.90625" bestFit="1" customWidth="1"/>
    <col min="11537" max="11537" width="17.90625" customWidth="1"/>
    <col min="11538" max="11538" width="18.54296875" bestFit="1" customWidth="1"/>
    <col min="11539" max="11539" width="13.90625" bestFit="1" customWidth="1"/>
    <col min="11777" max="11777" width="32.08984375" customWidth="1"/>
    <col min="11778" max="11779" width="17.90625" bestFit="1" customWidth="1"/>
    <col min="11780" max="11781" width="17.08984375" bestFit="1" customWidth="1"/>
    <col min="11782" max="11786" width="17.90625" bestFit="1" customWidth="1"/>
    <col min="11787" max="11787" width="17.08984375" bestFit="1" customWidth="1"/>
    <col min="11788" max="11788" width="16.90625" bestFit="1" customWidth="1"/>
    <col min="11789" max="11789" width="17.90625" bestFit="1" customWidth="1"/>
    <col min="11790" max="11790" width="17.08984375" bestFit="1" customWidth="1"/>
    <col min="11791" max="11792" width="17.90625" bestFit="1" customWidth="1"/>
    <col min="11793" max="11793" width="17.90625" customWidth="1"/>
    <col min="11794" max="11794" width="18.54296875" bestFit="1" customWidth="1"/>
    <col min="11795" max="11795" width="13.90625" bestFit="1" customWidth="1"/>
    <col min="12033" max="12033" width="32.08984375" customWidth="1"/>
    <col min="12034" max="12035" width="17.90625" bestFit="1" customWidth="1"/>
    <col min="12036" max="12037" width="17.08984375" bestFit="1" customWidth="1"/>
    <col min="12038" max="12042" width="17.90625" bestFit="1" customWidth="1"/>
    <col min="12043" max="12043" width="17.08984375" bestFit="1" customWidth="1"/>
    <col min="12044" max="12044" width="16.90625" bestFit="1" customWidth="1"/>
    <col min="12045" max="12045" width="17.90625" bestFit="1" customWidth="1"/>
    <col min="12046" max="12046" width="17.08984375" bestFit="1" customWidth="1"/>
    <col min="12047" max="12048" width="17.90625" bestFit="1" customWidth="1"/>
    <col min="12049" max="12049" width="17.90625" customWidth="1"/>
    <col min="12050" max="12050" width="18.54296875" bestFit="1" customWidth="1"/>
    <col min="12051" max="12051" width="13.90625" bestFit="1" customWidth="1"/>
    <col min="12289" max="12289" width="32.08984375" customWidth="1"/>
    <col min="12290" max="12291" width="17.90625" bestFit="1" customWidth="1"/>
    <col min="12292" max="12293" width="17.08984375" bestFit="1" customWidth="1"/>
    <col min="12294" max="12298" width="17.90625" bestFit="1" customWidth="1"/>
    <col min="12299" max="12299" width="17.08984375" bestFit="1" customWidth="1"/>
    <col min="12300" max="12300" width="16.90625" bestFit="1" customWidth="1"/>
    <col min="12301" max="12301" width="17.90625" bestFit="1" customWidth="1"/>
    <col min="12302" max="12302" width="17.08984375" bestFit="1" customWidth="1"/>
    <col min="12303" max="12304" width="17.90625" bestFit="1" customWidth="1"/>
    <col min="12305" max="12305" width="17.90625" customWidth="1"/>
    <col min="12306" max="12306" width="18.54296875" bestFit="1" customWidth="1"/>
    <col min="12307" max="12307" width="13.90625" bestFit="1" customWidth="1"/>
    <col min="12545" max="12545" width="32.08984375" customWidth="1"/>
    <col min="12546" max="12547" width="17.90625" bestFit="1" customWidth="1"/>
    <col min="12548" max="12549" width="17.08984375" bestFit="1" customWidth="1"/>
    <col min="12550" max="12554" width="17.90625" bestFit="1" customWidth="1"/>
    <col min="12555" max="12555" width="17.08984375" bestFit="1" customWidth="1"/>
    <col min="12556" max="12556" width="16.90625" bestFit="1" customWidth="1"/>
    <col min="12557" max="12557" width="17.90625" bestFit="1" customWidth="1"/>
    <col min="12558" max="12558" width="17.08984375" bestFit="1" customWidth="1"/>
    <col min="12559" max="12560" width="17.90625" bestFit="1" customWidth="1"/>
    <col min="12561" max="12561" width="17.90625" customWidth="1"/>
    <col min="12562" max="12562" width="18.54296875" bestFit="1" customWidth="1"/>
    <col min="12563" max="12563" width="13.90625" bestFit="1" customWidth="1"/>
    <col min="12801" max="12801" width="32.08984375" customWidth="1"/>
    <col min="12802" max="12803" width="17.90625" bestFit="1" customWidth="1"/>
    <col min="12804" max="12805" width="17.08984375" bestFit="1" customWidth="1"/>
    <col min="12806" max="12810" width="17.90625" bestFit="1" customWidth="1"/>
    <col min="12811" max="12811" width="17.08984375" bestFit="1" customWidth="1"/>
    <col min="12812" max="12812" width="16.90625" bestFit="1" customWidth="1"/>
    <col min="12813" max="12813" width="17.90625" bestFit="1" customWidth="1"/>
    <col min="12814" max="12814" width="17.08984375" bestFit="1" customWidth="1"/>
    <col min="12815" max="12816" width="17.90625" bestFit="1" customWidth="1"/>
    <col min="12817" max="12817" width="17.90625" customWidth="1"/>
    <col min="12818" max="12818" width="18.54296875" bestFit="1" customWidth="1"/>
    <col min="12819" max="12819" width="13.90625" bestFit="1" customWidth="1"/>
    <col min="13057" max="13057" width="32.08984375" customWidth="1"/>
    <col min="13058" max="13059" width="17.90625" bestFit="1" customWidth="1"/>
    <col min="13060" max="13061" width="17.08984375" bestFit="1" customWidth="1"/>
    <col min="13062" max="13066" width="17.90625" bestFit="1" customWidth="1"/>
    <col min="13067" max="13067" width="17.08984375" bestFit="1" customWidth="1"/>
    <col min="13068" max="13068" width="16.90625" bestFit="1" customWidth="1"/>
    <col min="13069" max="13069" width="17.90625" bestFit="1" customWidth="1"/>
    <col min="13070" max="13070" width="17.08984375" bestFit="1" customWidth="1"/>
    <col min="13071" max="13072" width="17.90625" bestFit="1" customWidth="1"/>
    <col min="13073" max="13073" width="17.90625" customWidth="1"/>
    <col min="13074" max="13074" width="18.54296875" bestFit="1" customWidth="1"/>
    <col min="13075" max="13075" width="13.90625" bestFit="1" customWidth="1"/>
    <col min="13313" max="13313" width="32.08984375" customWidth="1"/>
    <col min="13314" max="13315" width="17.90625" bestFit="1" customWidth="1"/>
    <col min="13316" max="13317" width="17.08984375" bestFit="1" customWidth="1"/>
    <col min="13318" max="13322" width="17.90625" bestFit="1" customWidth="1"/>
    <col min="13323" max="13323" width="17.08984375" bestFit="1" customWidth="1"/>
    <col min="13324" max="13324" width="16.90625" bestFit="1" customWidth="1"/>
    <col min="13325" max="13325" width="17.90625" bestFit="1" customWidth="1"/>
    <col min="13326" max="13326" width="17.08984375" bestFit="1" customWidth="1"/>
    <col min="13327" max="13328" width="17.90625" bestFit="1" customWidth="1"/>
    <col min="13329" max="13329" width="17.90625" customWidth="1"/>
    <col min="13330" max="13330" width="18.54296875" bestFit="1" customWidth="1"/>
    <col min="13331" max="13331" width="13.90625" bestFit="1" customWidth="1"/>
    <col min="13569" max="13569" width="32.08984375" customWidth="1"/>
    <col min="13570" max="13571" width="17.90625" bestFit="1" customWidth="1"/>
    <col min="13572" max="13573" width="17.08984375" bestFit="1" customWidth="1"/>
    <col min="13574" max="13578" width="17.90625" bestFit="1" customWidth="1"/>
    <col min="13579" max="13579" width="17.08984375" bestFit="1" customWidth="1"/>
    <col min="13580" max="13580" width="16.90625" bestFit="1" customWidth="1"/>
    <col min="13581" max="13581" width="17.90625" bestFit="1" customWidth="1"/>
    <col min="13582" max="13582" width="17.08984375" bestFit="1" customWidth="1"/>
    <col min="13583" max="13584" width="17.90625" bestFit="1" customWidth="1"/>
    <col min="13585" max="13585" width="17.90625" customWidth="1"/>
    <col min="13586" max="13586" width="18.54296875" bestFit="1" customWidth="1"/>
    <col min="13587" max="13587" width="13.90625" bestFit="1" customWidth="1"/>
    <col min="13825" max="13825" width="32.08984375" customWidth="1"/>
    <col min="13826" max="13827" width="17.90625" bestFit="1" customWidth="1"/>
    <col min="13828" max="13829" width="17.08984375" bestFit="1" customWidth="1"/>
    <col min="13830" max="13834" width="17.90625" bestFit="1" customWidth="1"/>
    <col min="13835" max="13835" width="17.08984375" bestFit="1" customWidth="1"/>
    <col min="13836" max="13836" width="16.90625" bestFit="1" customWidth="1"/>
    <col min="13837" max="13837" width="17.90625" bestFit="1" customWidth="1"/>
    <col min="13838" max="13838" width="17.08984375" bestFit="1" customWidth="1"/>
    <col min="13839" max="13840" width="17.90625" bestFit="1" customWidth="1"/>
    <col min="13841" max="13841" width="17.90625" customWidth="1"/>
    <col min="13842" max="13842" width="18.54296875" bestFit="1" customWidth="1"/>
    <col min="13843" max="13843" width="13.90625" bestFit="1" customWidth="1"/>
    <col min="14081" max="14081" width="32.08984375" customWidth="1"/>
    <col min="14082" max="14083" width="17.90625" bestFit="1" customWidth="1"/>
    <col min="14084" max="14085" width="17.08984375" bestFit="1" customWidth="1"/>
    <col min="14086" max="14090" width="17.90625" bestFit="1" customWidth="1"/>
    <col min="14091" max="14091" width="17.08984375" bestFit="1" customWidth="1"/>
    <col min="14092" max="14092" width="16.90625" bestFit="1" customWidth="1"/>
    <col min="14093" max="14093" width="17.90625" bestFit="1" customWidth="1"/>
    <col min="14094" max="14094" width="17.08984375" bestFit="1" customWidth="1"/>
    <col min="14095" max="14096" width="17.90625" bestFit="1" customWidth="1"/>
    <col min="14097" max="14097" width="17.90625" customWidth="1"/>
    <col min="14098" max="14098" width="18.54296875" bestFit="1" customWidth="1"/>
    <col min="14099" max="14099" width="13.90625" bestFit="1" customWidth="1"/>
    <col min="14337" max="14337" width="32.08984375" customWidth="1"/>
    <col min="14338" max="14339" width="17.90625" bestFit="1" customWidth="1"/>
    <col min="14340" max="14341" width="17.08984375" bestFit="1" customWidth="1"/>
    <col min="14342" max="14346" width="17.90625" bestFit="1" customWidth="1"/>
    <col min="14347" max="14347" width="17.08984375" bestFit="1" customWidth="1"/>
    <col min="14348" max="14348" width="16.90625" bestFit="1" customWidth="1"/>
    <col min="14349" max="14349" width="17.90625" bestFit="1" customWidth="1"/>
    <col min="14350" max="14350" width="17.08984375" bestFit="1" customWidth="1"/>
    <col min="14351" max="14352" width="17.90625" bestFit="1" customWidth="1"/>
    <col min="14353" max="14353" width="17.90625" customWidth="1"/>
    <col min="14354" max="14354" width="18.54296875" bestFit="1" customWidth="1"/>
    <col min="14355" max="14355" width="13.90625" bestFit="1" customWidth="1"/>
    <col min="14593" max="14593" width="32.08984375" customWidth="1"/>
    <col min="14594" max="14595" width="17.90625" bestFit="1" customWidth="1"/>
    <col min="14596" max="14597" width="17.08984375" bestFit="1" customWidth="1"/>
    <col min="14598" max="14602" width="17.90625" bestFit="1" customWidth="1"/>
    <col min="14603" max="14603" width="17.08984375" bestFit="1" customWidth="1"/>
    <col min="14604" max="14604" width="16.90625" bestFit="1" customWidth="1"/>
    <col min="14605" max="14605" width="17.90625" bestFit="1" customWidth="1"/>
    <col min="14606" max="14606" width="17.08984375" bestFit="1" customWidth="1"/>
    <col min="14607" max="14608" width="17.90625" bestFit="1" customWidth="1"/>
    <col min="14609" max="14609" width="17.90625" customWidth="1"/>
    <col min="14610" max="14610" width="18.54296875" bestFit="1" customWidth="1"/>
    <col min="14611" max="14611" width="13.90625" bestFit="1" customWidth="1"/>
    <col min="14849" max="14849" width="32.08984375" customWidth="1"/>
    <col min="14850" max="14851" width="17.90625" bestFit="1" customWidth="1"/>
    <col min="14852" max="14853" width="17.08984375" bestFit="1" customWidth="1"/>
    <col min="14854" max="14858" width="17.90625" bestFit="1" customWidth="1"/>
    <col min="14859" max="14859" width="17.08984375" bestFit="1" customWidth="1"/>
    <col min="14860" max="14860" width="16.90625" bestFit="1" customWidth="1"/>
    <col min="14861" max="14861" width="17.90625" bestFit="1" customWidth="1"/>
    <col min="14862" max="14862" width="17.08984375" bestFit="1" customWidth="1"/>
    <col min="14863" max="14864" width="17.90625" bestFit="1" customWidth="1"/>
    <col min="14865" max="14865" width="17.90625" customWidth="1"/>
    <col min="14866" max="14866" width="18.54296875" bestFit="1" customWidth="1"/>
    <col min="14867" max="14867" width="13.90625" bestFit="1" customWidth="1"/>
    <col min="15105" max="15105" width="32.08984375" customWidth="1"/>
    <col min="15106" max="15107" width="17.90625" bestFit="1" customWidth="1"/>
    <col min="15108" max="15109" width="17.08984375" bestFit="1" customWidth="1"/>
    <col min="15110" max="15114" width="17.90625" bestFit="1" customWidth="1"/>
    <col min="15115" max="15115" width="17.08984375" bestFit="1" customWidth="1"/>
    <col min="15116" max="15116" width="16.90625" bestFit="1" customWidth="1"/>
    <col min="15117" max="15117" width="17.90625" bestFit="1" customWidth="1"/>
    <col min="15118" max="15118" width="17.08984375" bestFit="1" customWidth="1"/>
    <col min="15119" max="15120" width="17.90625" bestFit="1" customWidth="1"/>
    <col min="15121" max="15121" width="17.90625" customWidth="1"/>
    <col min="15122" max="15122" width="18.54296875" bestFit="1" customWidth="1"/>
    <col min="15123" max="15123" width="13.90625" bestFit="1" customWidth="1"/>
    <col min="15361" max="15361" width="32.08984375" customWidth="1"/>
    <col min="15362" max="15363" width="17.90625" bestFit="1" customWidth="1"/>
    <col min="15364" max="15365" width="17.08984375" bestFit="1" customWidth="1"/>
    <col min="15366" max="15370" width="17.90625" bestFit="1" customWidth="1"/>
    <col min="15371" max="15371" width="17.08984375" bestFit="1" customWidth="1"/>
    <col min="15372" max="15372" width="16.90625" bestFit="1" customWidth="1"/>
    <col min="15373" max="15373" width="17.90625" bestFit="1" customWidth="1"/>
    <col min="15374" max="15374" width="17.08984375" bestFit="1" customWidth="1"/>
    <col min="15375" max="15376" width="17.90625" bestFit="1" customWidth="1"/>
    <col min="15377" max="15377" width="17.90625" customWidth="1"/>
    <col min="15378" max="15378" width="18.54296875" bestFit="1" customWidth="1"/>
    <col min="15379" max="15379" width="13.90625" bestFit="1" customWidth="1"/>
    <col min="15617" max="15617" width="32.08984375" customWidth="1"/>
    <col min="15618" max="15619" width="17.90625" bestFit="1" customWidth="1"/>
    <col min="15620" max="15621" width="17.08984375" bestFit="1" customWidth="1"/>
    <col min="15622" max="15626" width="17.90625" bestFit="1" customWidth="1"/>
    <col min="15627" max="15627" width="17.08984375" bestFit="1" customWidth="1"/>
    <col min="15628" max="15628" width="16.90625" bestFit="1" customWidth="1"/>
    <col min="15629" max="15629" width="17.90625" bestFit="1" customWidth="1"/>
    <col min="15630" max="15630" width="17.08984375" bestFit="1" customWidth="1"/>
    <col min="15631" max="15632" width="17.90625" bestFit="1" customWidth="1"/>
    <col min="15633" max="15633" width="17.90625" customWidth="1"/>
    <col min="15634" max="15634" width="18.54296875" bestFit="1" customWidth="1"/>
    <col min="15635" max="15635" width="13.90625" bestFit="1" customWidth="1"/>
    <col min="15873" max="15873" width="32.08984375" customWidth="1"/>
    <col min="15874" max="15875" width="17.90625" bestFit="1" customWidth="1"/>
    <col min="15876" max="15877" width="17.08984375" bestFit="1" customWidth="1"/>
    <col min="15878" max="15882" width="17.90625" bestFit="1" customWidth="1"/>
    <col min="15883" max="15883" width="17.08984375" bestFit="1" customWidth="1"/>
    <col min="15884" max="15884" width="16.90625" bestFit="1" customWidth="1"/>
    <col min="15885" max="15885" width="17.90625" bestFit="1" customWidth="1"/>
    <col min="15886" max="15886" width="17.08984375" bestFit="1" customWidth="1"/>
    <col min="15887" max="15888" width="17.90625" bestFit="1" customWidth="1"/>
    <col min="15889" max="15889" width="17.90625" customWidth="1"/>
    <col min="15890" max="15890" width="18.54296875" bestFit="1" customWidth="1"/>
    <col min="15891" max="15891" width="13.90625" bestFit="1" customWidth="1"/>
    <col min="16129" max="16129" width="32.08984375" customWidth="1"/>
    <col min="16130" max="16131" width="17.90625" bestFit="1" customWidth="1"/>
    <col min="16132" max="16133" width="17.08984375" bestFit="1" customWidth="1"/>
    <col min="16134" max="16138" width="17.90625" bestFit="1" customWidth="1"/>
    <col min="16139" max="16139" width="17.08984375" bestFit="1" customWidth="1"/>
    <col min="16140" max="16140" width="16.90625" bestFit="1" customWidth="1"/>
    <col min="16141" max="16141" width="17.90625" bestFit="1" customWidth="1"/>
    <col min="16142" max="16142" width="17.08984375" bestFit="1" customWidth="1"/>
    <col min="16143" max="16144" width="17.90625" bestFit="1" customWidth="1"/>
    <col min="16145" max="16145" width="17.90625" customWidth="1"/>
    <col min="16146" max="16146" width="18.54296875" bestFit="1" customWidth="1"/>
    <col min="16147" max="16147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9">
        <v>47987356.270000003</v>
      </c>
      <c r="C4" s="39">
        <v>50725736.060000002</v>
      </c>
      <c r="D4" s="39">
        <v>51987146.18</v>
      </c>
      <c r="E4" s="39">
        <v>53948821.090000004</v>
      </c>
      <c r="F4" s="39">
        <v>55767009.189999998</v>
      </c>
      <c r="G4" s="39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9">
        <v>64569585.969999999</v>
      </c>
      <c r="N4" s="39">
        <v>64569585.969999999</v>
      </c>
      <c r="O4" s="39">
        <v>69183975.209999993</v>
      </c>
      <c r="P4" s="59">
        <v>72910712.349999994</v>
      </c>
      <c r="Q4" s="66">
        <v>82876382.459999993</v>
      </c>
      <c r="R4" s="62">
        <f>SUM(B4:Q4)</f>
        <v>964074984.45000017</v>
      </c>
    </row>
    <row r="5" spans="1:19" s="42" customFormat="1" ht="12.5" x14ac:dyDescent="0.25">
      <c r="A5" s="58" t="s">
        <v>146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489701.44</v>
      </c>
      <c r="I5" s="39">
        <v>220039.09</v>
      </c>
      <c r="J5" s="39">
        <v>227392</v>
      </c>
      <c r="K5" s="39">
        <v>224018.89</v>
      </c>
      <c r="L5" s="39">
        <v>183640.03</v>
      </c>
      <c r="M5" s="39">
        <v>151701.51999999999</v>
      </c>
      <c r="N5" s="39">
        <v>128129.86</v>
      </c>
      <c r="O5" s="39">
        <v>94696.38</v>
      </c>
      <c r="P5" s="39">
        <v>53437.67</v>
      </c>
      <c r="Q5" s="39">
        <v>8768.68</v>
      </c>
      <c r="R5" s="63">
        <f>SUM(B5:Q5)</f>
        <v>3543133.32</v>
      </c>
    </row>
    <row r="6" spans="1:19" s="42" customFormat="1" ht="12.5" x14ac:dyDescent="0.25">
      <c r="A6" s="58" t="s">
        <v>147</v>
      </c>
      <c r="B6" s="39">
        <v>29226.77</v>
      </c>
      <c r="C6" s="39">
        <v>38509.93</v>
      </c>
      <c r="D6" s="39">
        <v>40085.18</v>
      </c>
      <c r="E6" s="39">
        <v>46135.59</v>
      </c>
      <c r="F6" s="39">
        <v>45847.199999999997</v>
      </c>
      <c r="G6" s="39">
        <v>43672</v>
      </c>
      <c r="H6" s="39">
        <v>314027.96999999997</v>
      </c>
      <c r="I6" s="39">
        <v>32487.38</v>
      </c>
      <c r="J6" s="39">
        <v>38303.74</v>
      </c>
      <c r="K6" s="39">
        <v>42699.71</v>
      </c>
      <c r="L6" s="39">
        <v>55486.99</v>
      </c>
      <c r="M6" s="39">
        <v>73574.55</v>
      </c>
      <c r="N6" s="39">
        <v>62453.66</v>
      </c>
      <c r="O6" s="39">
        <v>81331.03</v>
      </c>
      <c r="P6" s="39">
        <v>75703.960000000006</v>
      </c>
      <c r="Q6" s="39">
        <v>201.78</v>
      </c>
      <c r="R6" s="63">
        <f>SUM(B6:Q6)</f>
        <v>1019747.44</v>
      </c>
    </row>
    <row r="7" spans="1:19" s="42" customFormat="1" ht="12.5" x14ac:dyDescent="0.25">
      <c r="A7" s="58" t="s">
        <v>148</v>
      </c>
      <c r="B7" s="63">
        <f>B4-B5+B6</f>
        <v>47718989.940000005</v>
      </c>
      <c r="C7" s="63">
        <f t="shared" ref="C7:O7" si="0">C4-C5+C6</f>
        <v>50443733.670000002</v>
      </c>
      <c r="D7" s="63">
        <f t="shared" si="0"/>
        <v>51710494.990000002</v>
      </c>
      <c r="E7" s="63">
        <f t="shared" si="0"/>
        <v>53687149.910000004</v>
      </c>
      <c r="F7" s="63">
        <f t="shared" si="0"/>
        <v>55536470.380000003</v>
      </c>
      <c r="G7" s="63">
        <f t="shared" si="0"/>
        <v>56399028.400000006</v>
      </c>
      <c r="H7" s="63">
        <f t="shared" si="0"/>
        <v>56566178.189999998</v>
      </c>
      <c r="I7" s="63">
        <f t="shared" si="0"/>
        <v>56650909.979999997</v>
      </c>
      <c r="J7" s="63">
        <f t="shared" si="0"/>
        <v>57242032.880000003</v>
      </c>
      <c r="K7" s="63">
        <f t="shared" si="0"/>
        <v>59496408.490000002</v>
      </c>
      <c r="L7" s="63">
        <f t="shared" si="0"/>
        <v>62133428.910000004</v>
      </c>
      <c r="M7" s="63">
        <f>M4-M5+M6</f>
        <v>64491458.999999993</v>
      </c>
      <c r="N7" s="63">
        <f>N4-N5+N6</f>
        <v>64503909.769999996</v>
      </c>
      <c r="O7" s="63">
        <f t="shared" si="0"/>
        <v>69170609.859999999</v>
      </c>
      <c r="P7" s="63">
        <f>P4-P5+P6</f>
        <v>72932978.639999986</v>
      </c>
      <c r="Q7" s="63">
        <f>Q4-Q5+Q6</f>
        <v>82867815.559999987</v>
      </c>
      <c r="R7" s="63">
        <f>R4-R5+R6</f>
        <v>961551598.57000017</v>
      </c>
    </row>
    <row r="8" spans="1:19" s="42" customFormat="1" x14ac:dyDescent="0.35">
      <c r="A8" s="58" t="s">
        <v>149</v>
      </c>
      <c r="B8" s="20">
        <v>36535.550000000003</v>
      </c>
      <c r="C8" s="20">
        <v>57602.65</v>
      </c>
      <c r="D8" s="20">
        <v>64254.54</v>
      </c>
      <c r="E8" s="20">
        <v>95709.28</v>
      </c>
      <c r="F8" s="20">
        <v>222922.81</v>
      </c>
      <c r="G8" s="20">
        <v>221602.83</v>
      </c>
      <c r="H8" s="20">
        <v>242422.6</v>
      </c>
      <c r="I8" s="20">
        <v>311145.46000000002</v>
      </c>
      <c r="J8" s="20">
        <v>353181.6</v>
      </c>
      <c r="K8" s="20">
        <v>559484.43000000005</v>
      </c>
      <c r="L8" s="20">
        <v>788539.41</v>
      </c>
      <c r="M8" s="20">
        <v>1097721.8400000001</v>
      </c>
      <c r="N8" s="20">
        <v>1602269.39</v>
      </c>
      <c r="O8" s="20">
        <v>2064867.66</v>
      </c>
      <c r="P8" s="20">
        <v>3211701.29</v>
      </c>
      <c r="Q8" s="20">
        <v>5069008.8899999997</v>
      </c>
      <c r="R8" s="63">
        <f>SUM(B8:Q8)</f>
        <v>15998970.23</v>
      </c>
    </row>
    <row r="9" spans="1:19" s="42" customFormat="1" ht="12.5" x14ac:dyDescent="0.25">
      <c r="A9" s="58" t="s">
        <v>150</v>
      </c>
      <c r="B9" s="59">
        <v>8.51</v>
      </c>
      <c r="C9" s="59">
        <v>502.75</v>
      </c>
      <c r="D9" s="59">
        <v>0</v>
      </c>
      <c r="E9" s="59">
        <v>929.43</v>
      </c>
      <c r="F9" s="59">
        <v>0</v>
      </c>
      <c r="G9" s="59">
        <v>0</v>
      </c>
      <c r="H9" s="59">
        <v>101.04</v>
      </c>
      <c r="I9" s="59">
        <v>219.27</v>
      </c>
      <c r="J9" s="59">
        <v>0</v>
      </c>
      <c r="K9" s="59">
        <v>2060.15</v>
      </c>
      <c r="L9" s="59">
        <v>111.64</v>
      </c>
      <c r="M9" s="59">
        <v>234.12</v>
      </c>
      <c r="N9" s="59">
        <v>2067.62</v>
      </c>
      <c r="O9" s="59">
        <v>1654.47</v>
      </c>
      <c r="P9" s="59">
        <v>1546.31</v>
      </c>
      <c r="Q9" s="59">
        <v>522942.55</v>
      </c>
      <c r="R9" s="63"/>
    </row>
    <row r="10" spans="1:19" s="42" customFormat="1" ht="13" x14ac:dyDescent="0.3">
      <c r="A10" s="42" t="s">
        <v>14</v>
      </c>
      <c r="B10" s="7">
        <f t="shared" ref="B10:L10" si="1">B7-B8</f>
        <v>47682454.390000008</v>
      </c>
      <c r="C10" s="7">
        <f t="shared" si="1"/>
        <v>50386131.020000003</v>
      </c>
      <c r="D10" s="7">
        <f t="shared" si="1"/>
        <v>51646240.450000003</v>
      </c>
      <c r="E10" s="7">
        <f t="shared" si="1"/>
        <v>53591440.630000003</v>
      </c>
      <c r="F10" s="7">
        <f t="shared" si="1"/>
        <v>55313547.57</v>
      </c>
      <c r="G10" s="7">
        <f t="shared" si="1"/>
        <v>56177425.570000008</v>
      </c>
      <c r="H10" s="7">
        <f t="shared" si="1"/>
        <v>56323755.589999996</v>
      </c>
      <c r="I10" s="7">
        <f t="shared" si="1"/>
        <v>56339764.519999996</v>
      </c>
      <c r="J10" s="7">
        <f t="shared" si="1"/>
        <v>56888851.280000001</v>
      </c>
      <c r="K10" s="7">
        <f t="shared" si="1"/>
        <v>58936924.060000002</v>
      </c>
      <c r="L10" s="7">
        <f t="shared" si="1"/>
        <v>61344889.500000007</v>
      </c>
      <c r="M10" s="7">
        <f>M7-M8</f>
        <v>63393737.159999989</v>
      </c>
      <c r="N10" s="7">
        <f>N7-N8</f>
        <v>62901640.379999995</v>
      </c>
      <c r="O10" s="7">
        <f>O7-(O8+O9)</f>
        <v>67104087.729999997</v>
      </c>
      <c r="P10" s="7">
        <f>P7-(P8+P9)</f>
        <v>69719731.039999992</v>
      </c>
      <c r="Q10" s="7">
        <f>Q7-(Q8+Q9)</f>
        <v>77275864.11999999</v>
      </c>
      <c r="R10" s="7">
        <f>R7-R8</f>
        <v>945552628.34000015</v>
      </c>
      <c r="S10" s="25"/>
    </row>
    <row r="11" spans="1:19" x14ac:dyDescent="0.35">
      <c r="A11" s="22" t="s">
        <v>15</v>
      </c>
      <c r="B11" s="26">
        <f>B10/B4*100</f>
        <v>99.364620383993511</v>
      </c>
      <c r="C11" s="26">
        <f t="shared" ref="C11:M11" si="2">C10/C4*100</f>
        <v>99.330507418170725</v>
      </c>
      <c r="D11" s="26">
        <f t="shared" si="2"/>
        <v>99.344249963597449</v>
      </c>
      <c r="E11" s="26">
        <f t="shared" si="2"/>
        <v>99.337556497474139</v>
      </c>
      <c r="F11" s="26">
        <f t="shared" si="2"/>
        <v>99.186864014071404</v>
      </c>
      <c r="G11" s="26">
        <f t="shared" si="2"/>
        <v>99.25703285783392</v>
      </c>
      <c r="H11" s="26">
        <f t="shared" si="2"/>
        <v>99.263161039394248</v>
      </c>
      <c r="I11" s="26">
        <f t="shared" si="2"/>
        <v>99.122606145254395</v>
      </c>
      <c r="J11" s="26">
        <f t="shared" si="2"/>
        <v>99.055790920957108</v>
      </c>
      <c r="K11" s="26">
        <f t="shared" si="2"/>
        <v>98.758659823483185</v>
      </c>
      <c r="L11" s="26">
        <f t="shared" si="2"/>
        <v>98.527675620680242</v>
      </c>
      <c r="M11" s="26">
        <f t="shared" si="2"/>
        <v>98.178943240326291</v>
      </c>
      <c r="N11" s="26">
        <f>N10/N4*100</f>
        <v>97.4168247094306</v>
      </c>
      <c r="O11" s="26">
        <f>O10/O4*100</f>
        <v>96.993686075877051</v>
      </c>
      <c r="P11" s="26">
        <f>P10/P4*100</f>
        <v>95.623439674156458</v>
      </c>
      <c r="Q11" s="26">
        <f>Q10/Q4*100</f>
        <v>93.242322874429178</v>
      </c>
      <c r="R11" s="26">
        <f>R10/R4*100</f>
        <v>98.078743208904342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99.364620383993511</v>
      </c>
    </row>
    <row r="15" spans="1:19" x14ac:dyDescent="0.35">
      <c r="A15" t="s">
        <v>3</v>
      </c>
      <c r="B15" s="27">
        <f>C11</f>
        <v>99.330507418170725</v>
      </c>
    </row>
    <row r="16" spans="1:19" x14ac:dyDescent="0.35">
      <c r="A16" t="s">
        <v>4</v>
      </c>
      <c r="B16" s="27">
        <f>D11</f>
        <v>99.344249963597449</v>
      </c>
    </row>
    <row r="17" spans="1:17" x14ac:dyDescent="0.35">
      <c r="A17" t="s">
        <v>5</v>
      </c>
      <c r="B17" s="27">
        <f>E11</f>
        <v>99.337556497474139</v>
      </c>
    </row>
    <row r="18" spans="1:17" x14ac:dyDescent="0.35">
      <c r="A18" t="s">
        <v>6</v>
      </c>
      <c r="B18" s="27">
        <f>F11</f>
        <v>99.186864014071404</v>
      </c>
    </row>
    <row r="19" spans="1:17" x14ac:dyDescent="0.35">
      <c r="A19" t="s">
        <v>7</v>
      </c>
      <c r="B19" s="27">
        <f>G11</f>
        <v>99.25703285783392</v>
      </c>
    </row>
    <row r="20" spans="1:17" x14ac:dyDescent="0.35">
      <c r="A20" t="s">
        <v>8</v>
      </c>
      <c r="B20" s="27">
        <f>H11</f>
        <v>99.263161039394248</v>
      </c>
    </row>
    <row r="21" spans="1:17" x14ac:dyDescent="0.35">
      <c r="A21" t="s">
        <v>16</v>
      </c>
      <c r="B21" s="27">
        <f>I11</f>
        <v>99.122606145254395</v>
      </c>
      <c r="Q21" s="10"/>
    </row>
    <row r="22" spans="1:17" x14ac:dyDescent="0.35">
      <c r="A22" t="s">
        <v>31</v>
      </c>
      <c r="B22" s="27">
        <f>J11</f>
        <v>99.055790920957108</v>
      </c>
    </row>
    <row r="23" spans="1:17" x14ac:dyDescent="0.35">
      <c r="A23" t="s">
        <v>48</v>
      </c>
      <c r="B23" s="27">
        <f>K11</f>
        <v>98.758659823483185</v>
      </c>
    </row>
    <row r="24" spans="1:17" x14ac:dyDescent="0.35">
      <c r="A24" t="s">
        <v>65</v>
      </c>
      <c r="B24" s="27">
        <f>L11</f>
        <v>98.527675620680242</v>
      </c>
    </row>
    <row r="25" spans="1:17" x14ac:dyDescent="0.35">
      <c r="A25" t="s">
        <v>78</v>
      </c>
      <c r="B25" s="27">
        <f>M11</f>
        <v>98.178943240326291</v>
      </c>
    </row>
    <row r="26" spans="1:17" x14ac:dyDescent="0.35">
      <c r="A26" t="s">
        <v>80</v>
      </c>
      <c r="B26" s="27">
        <f>N11</f>
        <v>97.4168247094306</v>
      </c>
    </row>
    <row r="27" spans="1:17" x14ac:dyDescent="0.35">
      <c r="A27" t="s">
        <v>91</v>
      </c>
      <c r="B27" s="27">
        <f>O11</f>
        <v>96.993686075877051</v>
      </c>
    </row>
    <row r="28" spans="1:17" x14ac:dyDescent="0.35">
      <c r="A28" t="s">
        <v>111</v>
      </c>
      <c r="B28" s="27">
        <f>P11</f>
        <v>95.623439674156458</v>
      </c>
    </row>
    <row r="29" spans="1:17" x14ac:dyDescent="0.35">
      <c r="A29" t="s">
        <v>135</v>
      </c>
      <c r="B29" s="27">
        <f>Q11</f>
        <v>93.242322874429178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41"/>
  <sheetViews>
    <sheetView zoomScale="70" zoomScaleNormal="70" workbookViewId="0">
      <selection sqref="A1:XFD1048576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151</v>
      </c>
      <c r="S3" s="23" t="s">
        <v>9</v>
      </c>
    </row>
    <row r="4" spans="1:20" s="42" customFormat="1" ht="12.5" x14ac:dyDescent="0.25">
      <c r="A4" s="58" t="s">
        <v>86</v>
      </c>
      <c r="B4" s="39">
        <v>47987356.270000003</v>
      </c>
      <c r="C4" s="39">
        <v>50725736.060000002</v>
      </c>
      <c r="D4" s="39">
        <v>51987146.18</v>
      </c>
      <c r="E4" s="39">
        <v>53948821.090000004</v>
      </c>
      <c r="F4" s="39">
        <v>55767009.189999998</v>
      </c>
      <c r="G4" s="39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9">
        <v>64569585.969999999</v>
      </c>
      <c r="N4" s="39">
        <v>64569585.969999999</v>
      </c>
      <c r="O4" s="39">
        <v>69183975.209999993</v>
      </c>
      <c r="P4" s="59">
        <v>72910712.349999994</v>
      </c>
      <c r="Q4" s="66">
        <v>82876382.459999993</v>
      </c>
      <c r="R4" s="66">
        <v>86265798.469999999</v>
      </c>
      <c r="S4" s="62">
        <f>SUM(B4:R4)</f>
        <v>1050340782.9200002</v>
      </c>
    </row>
    <row r="5" spans="1:20" s="42" customFormat="1" ht="12.5" x14ac:dyDescent="0.25">
      <c r="A5" s="58" t="s">
        <v>152</v>
      </c>
      <c r="B5" s="39">
        <v>325635.77</v>
      </c>
      <c r="C5" s="39">
        <v>357282.5</v>
      </c>
      <c r="D5" s="39">
        <v>365612.31</v>
      </c>
      <c r="E5" s="39">
        <v>380748.6</v>
      </c>
      <c r="F5" s="39">
        <v>279697.76</v>
      </c>
      <c r="G5" s="39">
        <v>247661.65</v>
      </c>
      <c r="H5" s="39">
        <v>489701.44</v>
      </c>
      <c r="I5" s="39">
        <v>220039.09</v>
      </c>
      <c r="J5" s="39">
        <v>227392.26</v>
      </c>
      <c r="K5" s="39">
        <v>224018.89</v>
      </c>
      <c r="L5" s="39">
        <v>183640.03</v>
      </c>
      <c r="M5" s="39">
        <v>151701.51999999999</v>
      </c>
      <c r="N5" s="39">
        <v>128129.86</v>
      </c>
      <c r="O5" s="39">
        <v>94696.38</v>
      </c>
      <c r="P5" s="39">
        <v>53437.67</v>
      </c>
      <c r="Q5" s="39">
        <v>8768.7000000000007</v>
      </c>
      <c r="R5" s="39">
        <v>0</v>
      </c>
      <c r="S5" s="63">
        <f>SUM(B5:R5)</f>
        <v>3738164.4299999997</v>
      </c>
    </row>
    <row r="6" spans="1:20" s="42" customFormat="1" ht="12.5" x14ac:dyDescent="0.25">
      <c r="A6" s="58" t="s">
        <v>153</v>
      </c>
      <c r="B6" s="39">
        <v>36005.71</v>
      </c>
      <c r="C6" s="39">
        <v>47269.58</v>
      </c>
      <c r="D6" s="39">
        <v>47299.01</v>
      </c>
      <c r="E6" s="39">
        <v>51615.88</v>
      </c>
      <c r="F6" s="39">
        <v>50444.71</v>
      </c>
      <c r="G6" s="39">
        <v>49116.52</v>
      </c>
      <c r="H6" s="39">
        <v>314027.96999999997</v>
      </c>
      <c r="I6" s="39">
        <v>32487.38</v>
      </c>
      <c r="J6" s="39">
        <v>38303.74</v>
      </c>
      <c r="K6" s="39">
        <v>42707.55</v>
      </c>
      <c r="L6" s="39">
        <v>55486.99</v>
      </c>
      <c r="M6" s="39">
        <v>73574.55</v>
      </c>
      <c r="N6" s="39">
        <v>62453.66</v>
      </c>
      <c r="O6" s="39">
        <v>81331.03</v>
      </c>
      <c r="P6" s="39">
        <v>75716.02</v>
      </c>
      <c r="Q6" s="39">
        <v>204.05</v>
      </c>
      <c r="R6" s="39">
        <v>0.94</v>
      </c>
      <c r="S6" s="63">
        <f>SUM(B6:R6)</f>
        <v>1058045.29</v>
      </c>
    </row>
    <row r="7" spans="1:20" s="42" customFormat="1" ht="12.5" x14ac:dyDescent="0.25">
      <c r="A7" s="58" t="s">
        <v>154</v>
      </c>
      <c r="B7" s="63">
        <f>B4-B5+B6</f>
        <v>47697726.210000001</v>
      </c>
      <c r="C7" s="63">
        <f t="shared" ref="C7:L7" si="0">C4-C5+C6</f>
        <v>50415723.140000001</v>
      </c>
      <c r="D7" s="63">
        <f t="shared" si="0"/>
        <v>51668832.879999995</v>
      </c>
      <c r="E7" s="63">
        <f t="shared" si="0"/>
        <v>53619688.370000005</v>
      </c>
      <c r="F7" s="63">
        <f t="shared" si="0"/>
        <v>55537756.140000001</v>
      </c>
      <c r="G7" s="63">
        <f t="shared" si="0"/>
        <v>56399384.460000008</v>
      </c>
      <c r="H7" s="63">
        <f t="shared" si="0"/>
        <v>56566178.189999998</v>
      </c>
      <c r="I7" s="63">
        <f t="shared" si="0"/>
        <v>56650909.979999997</v>
      </c>
      <c r="J7" s="63">
        <f t="shared" si="0"/>
        <v>57242032.620000005</v>
      </c>
      <c r="K7" s="63">
        <f t="shared" si="0"/>
        <v>59496416.329999998</v>
      </c>
      <c r="L7" s="63">
        <f t="shared" si="0"/>
        <v>62133428.910000004</v>
      </c>
      <c r="M7" s="63">
        <f>M4-M5+M6</f>
        <v>64491458.999999993</v>
      </c>
      <c r="N7" s="63">
        <f>N4-N5+N6</f>
        <v>64503909.769999996</v>
      </c>
      <c r="O7" s="63">
        <f t="shared" ref="O7" si="1">O4-O5+O6</f>
        <v>69170609.859999999</v>
      </c>
      <c r="P7" s="63">
        <f>P4-P5+P6</f>
        <v>72932990.699999988</v>
      </c>
      <c r="Q7" s="63">
        <f>Q4-Q5+Q6</f>
        <v>82867817.809999987</v>
      </c>
      <c r="R7" s="63">
        <f>R4-R5+R6</f>
        <v>86265799.409999996</v>
      </c>
      <c r="S7" s="63">
        <f>S4-S5+S6</f>
        <v>1047660663.7800002</v>
      </c>
    </row>
    <row r="8" spans="1:20" s="42" customFormat="1" x14ac:dyDescent="0.35">
      <c r="A8" s="58" t="s">
        <v>155</v>
      </c>
      <c r="B8" s="20">
        <v>37177.89</v>
      </c>
      <c r="C8" s="20">
        <v>57023.07</v>
      </c>
      <c r="D8" s="20">
        <v>63062.92</v>
      </c>
      <c r="E8" s="20">
        <v>94527.09</v>
      </c>
      <c r="F8" s="20">
        <v>219501.93</v>
      </c>
      <c r="G8" s="20">
        <v>221602.83</v>
      </c>
      <c r="H8" s="20">
        <v>239663.45</v>
      </c>
      <c r="I8" s="20">
        <v>307480.82</v>
      </c>
      <c r="J8" s="20">
        <v>347096.38</v>
      </c>
      <c r="K8" s="20">
        <v>552251.07999999996</v>
      </c>
      <c r="L8" s="20">
        <v>776793.62</v>
      </c>
      <c r="M8" s="20">
        <v>1080348.05</v>
      </c>
      <c r="N8" s="20">
        <v>1574101.03</v>
      </c>
      <c r="O8" s="20">
        <v>2017316.26</v>
      </c>
      <c r="P8" s="20">
        <v>3078947.83</v>
      </c>
      <c r="Q8" s="20">
        <v>5004523.8899999997</v>
      </c>
      <c r="R8" s="20">
        <v>61675069.710000001</v>
      </c>
      <c r="S8" s="63">
        <f>SUM(B8:R8)</f>
        <v>77346487.849999994</v>
      </c>
    </row>
    <row r="9" spans="1:20" s="42" customFormat="1" ht="12.5" x14ac:dyDescent="0.25">
      <c r="A9" s="58" t="s">
        <v>156</v>
      </c>
      <c r="B9" s="59">
        <v>8.51</v>
      </c>
      <c r="C9" s="59">
        <v>502.75</v>
      </c>
      <c r="D9" s="59">
        <v>0</v>
      </c>
      <c r="E9" s="59">
        <v>929.43</v>
      </c>
      <c r="F9" s="59">
        <v>0</v>
      </c>
      <c r="G9" s="59">
        <v>0</v>
      </c>
      <c r="H9" s="59">
        <v>101.04</v>
      </c>
      <c r="I9" s="59">
        <v>369.27</v>
      </c>
      <c r="J9" s="59">
        <v>0</v>
      </c>
      <c r="K9" s="59">
        <v>2037.22</v>
      </c>
      <c r="L9" s="59">
        <v>111.64</v>
      </c>
      <c r="M9" s="59">
        <v>161.62</v>
      </c>
      <c r="N9" s="59">
        <v>1395.88</v>
      </c>
      <c r="O9" s="59">
        <v>606.45000000000005</v>
      </c>
      <c r="P9" s="59">
        <v>123.09</v>
      </c>
      <c r="Q9" s="59">
        <v>118336.86</v>
      </c>
      <c r="R9" s="59">
        <v>173261.62</v>
      </c>
      <c r="S9" s="63"/>
    </row>
    <row r="10" spans="1:20" s="42" customFormat="1" ht="13" x14ac:dyDescent="0.3">
      <c r="A10" s="42" t="s">
        <v>14</v>
      </c>
      <c r="B10" s="7">
        <f>B7-B8</f>
        <v>47660548.32</v>
      </c>
      <c r="C10" s="7">
        <f t="shared" ref="C10:L10" si="2">C7-C8</f>
        <v>50358700.07</v>
      </c>
      <c r="D10" s="7">
        <f t="shared" si="2"/>
        <v>51605769.959999993</v>
      </c>
      <c r="E10" s="7">
        <f>E7-E8</f>
        <v>53525161.280000001</v>
      </c>
      <c r="F10" s="7">
        <f>F7-F8</f>
        <v>55318254.210000001</v>
      </c>
      <c r="G10" s="7">
        <f t="shared" si="2"/>
        <v>56177781.63000001</v>
      </c>
      <c r="H10" s="7">
        <f t="shared" si="2"/>
        <v>56326514.739999995</v>
      </c>
      <c r="I10" s="7">
        <f t="shared" si="2"/>
        <v>56343429.159999996</v>
      </c>
      <c r="J10" s="7">
        <f t="shared" si="2"/>
        <v>56894936.240000002</v>
      </c>
      <c r="K10" s="7">
        <f>K7-K8</f>
        <v>58944165.25</v>
      </c>
      <c r="L10" s="7">
        <f t="shared" si="2"/>
        <v>61356635.290000007</v>
      </c>
      <c r="M10" s="7">
        <f>M7-M8</f>
        <v>63411110.949999996</v>
      </c>
      <c r="N10" s="7">
        <f>N7-N8</f>
        <v>62929808.739999995</v>
      </c>
      <c r="O10" s="7">
        <f>O7-(O8+O9)</f>
        <v>67152687.150000006</v>
      </c>
      <c r="P10" s="7">
        <f>P7-(P8+P9)</f>
        <v>69853919.779999986</v>
      </c>
      <c r="Q10" s="7">
        <f>Q7-(Q8+Q9)</f>
        <v>77744957.059999987</v>
      </c>
      <c r="R10" s="7">
        <f>R7-(R8+R9)</f>
        <v>24417468.079999998</v>
      </c>
      <c r="S10" s="7">
        <f>S7-S8</f>
        <v>970314175.93000019</v>
      </c>
      <c r="T10" s="25"/>
    </row>
    <row r="11" spans="1:20" x14ac:dyDescent="0.35">
      <c r="A11" s="22" t="s">
        <v>15</v>
      </c>
      <c r="B11" s="26">
        <f>B10/B4*100</f>
        <v>99.318970713532906</v>
      </c>
      <c r="C11" s="26">
        <f t="shared" ref="C11:M11" si="3">C10/C4*100</f>
        <v>99.276430430569079</v>
      </c>
      <c r="D11" s="26">
        <f t="shared" si="3"/>
        <v>99.266402855275942</v>
      </c>
      <c r="E11" s="26">
        <f t="shared" si="3"/>
        <v>99.214700522754271</v>
      </c>
      <c r="F11" s="26">
        <f t="shared" si="3"/>
        <v>99.195303842687579</v>
      </c>
      <c r="G11" s="26">
        <f t="shared" si="3"/>
        <v>99.257661962118434</v>
      </c>
      <c r="H11" s="26">
        <f t="shared" si="3"/>
        <v>99.268023675912588</v>
      </c>
      <c r="I11" s="26">
        <f t="shared" si="3"/>
        <v>99.129053610388098</v>
      </c>
      <c r="J11" s="26">
        <f t="shared" si="3"/>
        <v>99.066386152043009</v>
      </c>
      <c r="K11" s="26">
        <f t="shared" si="3"/>
        <v>98.77079364674141</v>
      </c>
      <c r="L11" s="26">
        <f t="shared" si="3"/>
        <v>98.546540849657944</v>
      </c>
      <c r="M11" s="26">
        <f t="shared" si="3"/>
        <v>98.205850320089951</v>
      </c>
      <c r="N11" s="26">
        <f t="shared" ref="N11:S11" si="4">N10/N4*100</f>
        <v>97.460449520673905</v>
      </c>
      <c r="O11" s="26">
        <f t="shared" si="4"/>
        <v>97.063932718762914</v>
      </c>
      <c r="P11" s="26">
        <f t="shared" si="4"/>
        <v>95.807484975148498</v>
      </c>
      <c r="Q11" s="26">
        <f>Q10/Q4*100</f>
        <v>93.80833809622824</v>
      </c>
      <c r="R11" s="26">
        <f>R10/R4*100</f>
        <v>28.304923287172119</v>
      </c>
      <c r="S11" s="26">
        <f t="shared" si="4"/>
        <v>92.380891202993936</v>
      </c>
    </row>
    <row r="12" spans="1:20" x14ac:dyDescent="0.35">
      <c r="S12" s="24"/>
    </row>
    <row r="14" spans="1:20" x14ac:dyDescent="0.35">
      <c r="A14" t="s">
        <v>2</v>
      </c>
      <c r="B14" s="27">
        <f>B11</f>
        <v>99.318970713532906</v>
      </c>
    </row>
    <row r="15" spans="1:20" x14ac:dyDescent="0.35">
      <c r="A15" t="s">
        <v>3</v>
      </c>
      <c r="B15" s="27">
        <f>C11</f>
        <v>99.276430430569079</v>
      </c>
    </row>
    <row r="16" spans="1:20" x14ac:dyDescent="0.35">
      <c r="A16" t="s">
        <v>4</v>
      </c>
      <c r="B16" s="27">
        <f>D11</f>
        <v>99.266402855275942</v>
      </c>
    </row>
    <row r="17" spans="1:18" x14ac:dyDescent="0.35">
      <c r="A17" t="s">
        <v>5</v>
      </c>
      <c r="B17" s="27">
        <f>E11</f>
        <v>99.214700522754271</v>
      </c>
    </row>
    <row r="18" spans="1:18" x14ac:dyDescent="0.35">
      <c r="A18" t="s">
        <v>6</v>
      </c>
      <c r="B18" s="27">
        <f>F11</f>
        <v>99.195303842687579</v>
      </c>
    </row>
    <row r="19" spans="1:18" x14ac:dyDescent="0.35">
      <c r="A19" t="s">
        <v>7</v>
      </c>
      <c r="B19" s="27">
        <f>G11</f>
        <v>99.257661962118434</v>
      </c>
    </row>
    <row r="20" spans="1:18" x14ac:dyDescent="0.35">
      <c r="A20" t="s">
        <v>8</v>
      </c>
      <c r="B20" s="27">
        <f>H11</f>
        <v>99.268023675912588</v>
      </c>
    </row>
    <row r="21" spans="1:18" x14ac:dyDescent="0.35">
      <c r="A21" t="s">
        <v>16</v>
      </c>
      <c r="B21" s="27">
        <f>I11</f>
        <v>99.129053610388098</v>
      </c>
      <c r="R21" s="10"/>
    </row>
    <row r="22" spans="1:18" x14ac:dyDescent="0.35">
      <c r="A22" t="s">
        <v>31</v>
      </c>
      <c r="B22" s="27">
        <f>J11</f>
        <v>99.066386152043009</v>
      </c>
    </row>
    <row r="23" spans="1:18" x14ac:dyDescent="0.35">
      <c r="A23" t="s">
        <v>48</v>
      </c>
      <c r="B23" s="27">
        <f>K11</f>
        <v>98.77079364674141</v>
      </c>
    </row>
    <row r="24" spans="1:18" x14ac:dyDescent="0.35">
      <c r="A24" t="s">
        <v>65</v>
      </c>
      <c r="B24" s="27">
        <f>L11</f>
        <v>98.546540849657944</v>
      </c>
    </row>
    <row r="25" spans="1:18" x14ac:dyDescent="0.35">
      <c r="A25" t="s">
        <v>78</v>
      </c>
      <c r="B25" s="27">
        <f>M11</f>
        <v>98.205850320089951</v>
      </c>
    </row>
    <row r="26" spans="1:18" x14ac:dyDescent="0.35">
      <c r="A26" t="s">
        <v>80</v>
      </c>
      <c r="B26" s="27">
        <f>N11</f>
        <v>97.460449520673905</v>
      </c>
    </row>
    <row r="27" spans="1:18" x14ac:dyDescent="0.35">
      <c r="A27" t="s">
        <v>91</v>
      </c>
      <c r="B27" s="27">
        <f>O11</f>
        <v>97.063932718762914</v>
      </c>
    </row>
    <row r="28" spans="1:18" x14ac:dyDescent="0.35">
      <c r="A28" t="s">
        <v>111</v>
      </c>
      <c r="B28" s="27">
        <f>P11</f>
        <v>95.807484975148498</v>
      </c>
    </row>
    <row r="29" spans="1:18" x14ac:dyDescent="0.35">
      <c r="A29" t="s">
        <v>135</v>
      </c>
      <c r="B29" s="27">
        <f>Q11</f>
        <v>93.80833809622824</v>
      </c>
    </row>
    <row r="30" spans="1:18" x14ac:dyDescent="0.35">
      <c r="A30" t="s">
        <v>157</v>
      </c>
      <c r="B30" s="27">
        <f>R11</f>
        <v>28.304923287172119</v>
      </c>
    </row>
    <row r="38" spans="14:15" x14ac:dyDescent="0.35">
      <c r="N38" s="57"/>
      <c r="O38" s="57"/>
    </row>
    <row r="39" spans="14:15" x14ac:dyDescent="0.35">
      <c r="N39" s="56"/>
      <c r="O39" s="56"/>
    </row>
    <row r="41" spans="14:15" x14ac:dyDescent="0.35">
      <c r="N41" s="20"/>
      <c r="O41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B76B-FA6B-4FF6-B40C-82909741E878}">
  <dimension ref="A1:S35"/>
  <sheetViews>
    <sheetView zoomScale="70" zoomScaleNormal="70" workbookViewId="0">
      <selection activeCell="E60" sqref="E60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8</v>
      </c>
      <c r="C3" s="23" t="s">
        <v>16</v>
      </c>
      <c r="D3" s="23" t="s">
        <v>31</v>
      </c>
      <c r="E3" s="23" t="s">
        <v>48</v>
      </c>
      <c r="F3" s="23" t="s">
        <v>65</v>
      </c>
      <c r="G3" s="23" t="s">
        <v>78</v>
      </c>
      <c r="H3" s="23" t="s">
        <v>80</v>
      </c>
      <c r="I3" s="23" t="s">
        <v>91</v>
      </c>
      <c r="J3" s="23" t="s">
        <v>111</v>
      </c>
      <c r="K3" s="23" t="s">
        <v>129</v>
      </c>
      <c r="L3" s="23" t="s">
        <v>151</v>
      </c>
      <c r="M3" s="23" t="s">
        <v>9</v>
      </c>
    </row>
    <row r="4" spans="1:19" s="42" customFormat="1" ht="12.5" x14ac:dyDescent="0.25">
      <c r="A4" s="58" t="s">
        <v>86</v>
      </c>
      <c r="B4" s="38">
        <v>56741851.659999996</v>
      </c>
      <c r="C4" s="38">
        <v>56838461.689999998</v>
      </c>
      <c r="D4" s="38">
        <v>57431121.140000001</v>
      </c>
      <c r="E4" s="38">
        <v>59677727.670000002</v>
      </c>
      <c r="F4" s="38">
        <v>62261581.950000003</v>
      </c>
      <c r="G4" s="39">
        <v>64569585.969999999</v>
      </c>
      <c r="H4" s="39">
        <v>64569585.969999999</v>
      </c>
      <c r="I4" s="39">
        <v>69183975.209999993</v>
      </c>
      <c r="J4" s="59">
        <v>72910712.349999994</v>
      </c>
      <c r="K4" s="66">
        <v>82876382.459999993</v>
      </c>
      <c r="L4" s="66">
        <v>86264031.430000007</v>
      </c>
      <c r="M4" s="62">
        <f>SUM(B4:L4)</f>
        <v>733325017.5</v>
      </c>
    </row>
    <row r="5" spans="1:19" s="42" customFormat="1" ht="12.5" x14ac:dyDescent="0.25">
      <c r="A5" s="58" t="s">
        <v>152</v>
      </c>
      <c r="B5" s="39">
        <v>489701.44</v>
      </c>
      <c r="C5" s="39">
        <v>220039.09</v>
      </c>
      <c r="D5" s="39">
        <v>227392.26</v>
      </c>
      <c r="E5" s="39">
        <v>224018.89</v>
      </c>
      <c r="F5" s="39">
        <v>183640.03</v>
      </c>
      <c r="G5" s="39">
        <v>151701.51999999999</v>
      </c>
      <c r="H5" s="39">
        <v>128129.86</v>
      </c>
      <c r="I5" s="39">
        <v>95089.17</v>
      </c>
      <c r="J5" s="39">
        <v>53437.67</v>
      </c>
      <c r="K5" s="39">
        <v>8768.91</v>
      </c>
      <c r="L5" s="39">
        <v>0</v>
      </c>
      <c r="M5" s="63">
        <f>SUM(B5:L5)</f>
        <v>1781918.84</v>
      </c>
    </row>
    <row r="6" spans="1:19" s="42" customFormat="1" ht="12.5" x14ac:dyDescent="0.25">
      <c r="A6" s="58" t="s">
        <v>153</v>
      </c>
      <c r="B6" s="39">
        <v>314027.96999999997</v>
      </c>
      <c r="C6" s="39">
        <v>32487.38</v>
      </c>
      <c r="D6" s="39">
        <v>38303.74</v>
      </c>
      <c r="E6" s="39">
        <v>42707.55</v>
      </c>
      <c r="F6" s="39">
        <v>55486.99</v>
      </c>
      <c r="G6" s="39">
        <v>73574.55</v>
      </c>
      <c r="H6" s="39">
        <v>63331.71</v>
      </c>
      <c r="I6" s="39">
        <v>82509.95</v>
      </c>
      <c r="J6" s="39">
        <v>75747.320000000007</v>
      </c>
      <c r="K6" s="39">
        <v>204.05</v>
      </c>
      <c r="L6" s="39">
        <v>4.57</v>
      </c>
      <c r="M6" s="63">
        <f>SUM(B6:L6)</f>
        <v>778385.77999999991</v>
      </c>
    </row>
    <row r="7" spans="1:19" s="42" customFormat="1" ht="12.5" x14ac:dyDescent="0.25">
      <c r="A7" s="58" t="s">
        <v>154</v>
      </c>
      <c r="B7" s="63">
        <f t="shared" ref="B7:F7" si="0">B4-B5+B6</f>
        <v>56566178.189999998</v>
      </c>
      <c r="C7" s="63">
        <f t="shared" si="0"/>
        <v>56650909.979999997</v>
      </c>
      <c r="D7" s="63">
        <f t="shared" si="0"/>
        <v>57242032.620000005</v>
      </c>
      <c r="E7" s="63">
        <f t="shared" si="0"/>
        <v>59496416.329999998</v>
      </c>
      <c r="F7" s="63">
        <f t="shared" si="0"/>
        <v>62133428.910000004</v>
      </c>
      <c r="G7" s="63">
        <f>G4-G5+G6</f>
        <v>64491458.999999993</v>
      </c>
      <c r="H7" s="63">
        <f>H4-H5+H6</f>
        <v>64504787.82</v>
      </c>
      <c r="I7" s="63">
        <f t="shared" ref="I7" si="1">I4-I5+I6</f>
        <v>69171395.989999995</v>
      </c>
      <c r="J7" s="63">
        <f>J4-J5+J6</f>
        <v>72933021.999999985</v>
      </c>
      <c r="K7" s="63">
        <f>K4-K5+K6</f>
        <v>82867817.599999994</v>
      </c>
      <c r="L7" s="63">
        <f>L4-L5+L6</f>
        <v>86264036</v>
      </c>
      <c r="M7" s="63">
        <f>M4-M5+M6</f>
        <v>732321484.43999994</v>
      </c>
    </row>
    <row r="8" spans="1:19" s="42" customFormat="1" x14ac:dyDescent="0.35">
      <c r="A8" s="58" t="s">
        <v>155</v>
      </c>
      <c r="B8" s="20">
        <v>235581.62</v>
      </c>
      <c r="C8" s="20">
        <v>303160.53999999998</v>
      </c>
      <c r="D8" s="20">
        <v>341646.96</v>
      </c>
      <c r="E8" s="20">
        <v>543138.05000000005</v>
      </c>
      <c r="F8" s="20">
        <v>759602</v>
      </c>
      <c r="G8" s="20">
        <v>1058025.9099999999</v>
      </c>
      <c r="H8" s="20">
        <v>1531043.76</v>
      </c>
      <c r="I8" s="20">
        <v>1952384.71</v>
      </c>
      <c r="J8" s="20">
        <v>2961904.4</v>
      </c>
      <c r="K8" s="20">
        <v>4658961.04</v>
      </c>
      <c r="L8" s="20">
        <v>39144352.039999999</v>
      </c>
      <c r="M8" s="63">
        <f>SUM(B8:L8)</f>
        <v>53489801.030000001</v>
      </c>
    </row>
    <row r="9" spans="1:19" s="42" customFormat="1" ht="12.5" x14ac:dyDescent="0.25">
      <c r="A9" s="58" t="s">
        <v>156</v>
      </c>
      <c r="B9" s="59">
        <v>101.04</v>
      </c>
      <c r="C9" s="59">
        <v>219.27</v>
      </c>
      <c r="D9" s="59">
        <v>0</v>
      </c>
      <c r="E9" s="59">
        <v>2037.22</v>
      </c>
      <c r="F9" s="59">
        <v>111.64</v>
      </c>
      <c r="G9" s="59">
        <v>156.62</v>
      </c>
      <c r="H9" s="59">
        <v>1243.75</v>
      </c>
      <c r="I9" s="59">
        <v>606.45000000000005</v>
      </c>
      <c r="J9" s="59">
        <v>123.1</v>
      </c>
      <c r="K9" s="59">
        <v>106201.61</v>
      </c>
      <c r="L9" s="59">
        <v>213482.76</v>
      </c>
      <c r="M9" s="63"/>
    </row>
    <row r="10" spans="1:19" s="42" customFormat="1" ht="13" x14ac:dyDescent="0.3">
      <c r="A10" s="42" t="s">
        <v>14</v>
      </c>
      <c r="B10" s="7">
        <f t="shared" ref="B10:F10" si="2">B7-B8</f>
        <v>56330596.57</v>
      </c>
      <c r="C10" s="7">
        <f t="shared" si="2"/>
        <v>56347749.439999998</v>
      </c>
      <c r="D10" s="7">
        <f t="shared" si="2"/>
        <v>56900385.660000004</v>
      </c>
      <c r="E10" s="7">
        <f>E7-E8</f>
        <v>58953278.280000001</v>
      </c>
      <c r="F10" s="7">
        <f t="shared" si="2"/>
        <v>61373826.910000004</v>
      </c>
      <c r="G10" s="7">
        <f>G7-G8</f>
        <v>63433433.089999996</v>
      </c>
      <c r="H10" s="7">
        <f>H7-H8</f>
        <v>62973744.060000002</v>
      </c>
      <c r="I10" s="7">
        <f>I7-(I8+I9)</f>
        <v>67218404.829999998</v>
      </c>
      <c r="J10" s="7">
        <f>J7-(J8+J9)</f>
        <v>69970994.499999985</v>
      </c>
      <c r="K10" s="7">
        <f>K7-(K8+K9)</f>
        <v>78102654.949999988</v>
      </c>
      <c r="L10" s="7">
        <f>L7-(L8+L9)</f>
        <v>46906201.200000003</v>
      </c>
      <c r="M10" s="7">
        <f>M7-M8</f>
        <v>678831683.40999997</v>
      </c>
      <c r="N10" s="25"/>
    </row>
    <row r="11" spans="1:19" x14ac:dyDescent="0.35">
      <c r="A11" s="22" t="s">
        <v>15</v>
      </c>
      <c r="B11" s="26">
        <f t="shared" ref="B11:M11" si="3">B10/B4*100</f>
        <v>99.275217360786428</v>
      </c>
      <c r="C11" s="26">
        <f t="shared" si="3"/>
        <v>99.136654590202724</v>
      </c>
      <c r="D11" s="26">
        <f t="shared" si="3"/>
        <v>99.075874770568689</v>
      </c>
      <c r="E11" s="26">
        <f t="shared" si="3"/>
        <v>98.786064050551673</v>
      </c>
      <c r="F11" s="26">
        <f t="shared" si="3"/>
        <v>98.574152772550931</v>
      </c>
      <c r="G11" s="26">
        <f t="shared" si="3"/>
        <v>98.240420992434622</v>
      </c>
      <c r="H11" s="26">
        <f t="shared" si="3"/>
        <v>97.528492887128863</v>
      </c>
      <c r="I11" s="26">
        <f t="shared" si="3"/>
        <v>97.158922461402753</v>
      </c>
      <c r="J11" s="26">
        <f t="shared" si="3"/>
        <v>95.968057703389036</v>
      </c>
      <c r="K11" s="26">
        <f>K10/K4*100</f>
        <v>94.239942226841251</v>
      </c>
      <c r="L11" s="26">
        <f>L10/L4*100</f>
        <v>54.375155464491144</v>
      </c>
      <c r="M11" s="26">
        <f t="shared" si="3"/>
        <v>92.569006540132108</v>
      </c>
    </row>
    <row r="12" spans="1:19" x14ac:dyDescent="0.35">
      <c r="S12" s="24"/>
    </row>
    <row r="14" spans="1:19" x14ac:dyDescent="0.35">
      <c r="A14" t="s">
        <v>8</v>
      </c>
      <c r="B14" s="27">
        <f>B11</f>
        <v>99.275217360786428</v>
      </c>
    </row>
    <row r="15" spans="1:19" x14ac:dyDescent="0.35">
      <c r="A15" t="s">
        <v>16</v>
      </c>
      <c r="B15" s="27">
        <f>C11</f>
        <v>99.136654590202724</v>
      </c>
      <c r="R15" s="10"/>
    </row>
    <row r="16" spans="1:19" x14ac:dyDescent="0.35">
      <c r="A16" t="s">
        <v>31</v>
      </c>
      <c r="B16" s="27">
        <f>D11</f>
        <v>99.075874770568689</v>
      </c>
    </row>
    <row r="17" spans="1:15" x14ac:dyDescent="0.35">
      <c r="A17" t="s">
        <v>48</v>
      </c>
      <c r="B17" s="27">
        <f>E11</f>
        <v>98.786064050551673</v>
      </c>
    </row>
    <row r="18" spans="1:15" x14ac:dyDescent="0.35">
      <c r="A18" t="s">
        <v>65</v>
      </c>
      <c r="B18" s="27">
        <f>F11</f>
        <v>98.574152772550931</v>
      </c>
    </row>
    <row r="19" spans="1:15" x14ac:dyDescent="0.35">
      <c r="A19" t="s">
        <v>78</v>
      </c>
      <c r="B19" s="27">
        <f>G11</f>
        <v>98.240420992434622</v>
      </c>
    </row>
    <row r="20" spans="1:15" x14ac:dyDescent="0.35">
      <c r="A20" t="s">
        <v>80</v>
      </c>
      <c r="B20" s="27">
        <f>H11</f>
        <v>97.528492887128863</v>
      </c>
    </row>
    <row r="21" spans="1:15" x14ac:dyDescent="0.35">
      <c r="A21" t="s">
        <v>91</v>
      </c>
      <c r="B21" s="27">
        <f>I11</f>
        <v>97.158922461402753</v>
      </c>
    </row>
    <row r="22" spans="1:15" x14ac:dyDescent="0.35">
      <c r="A22" t="s">
        <v>111</v>
      </c>
      <c r="B22" s="27">
        <f>J11</f>
        <v>95.968057703389036</v>
      </c>
    </row>
    <row r="23" spans="1:15" x14ac:dyDescent="0.35">
      <c r="A23" t="s">
        <v>135</v>
      </c>
      <c r="B23" s="27">
        <f>K11</f>
        <v>94.239942226841251</v>
      </c>
    </row>
    <row r="24" spans="1:15" x14ac:dyDescent="0.35">
      <c r="A24" t="s">
        <v>157</v>
      </c>
      <c r="B24" s="27">
        <f>L11</f>
        <v>54.375155464491144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"/>
  <sheetViews>
    <sheetView workbookViewId="0">
      <selection activeCell="E31" sqref="E31"/>
    </sheetView>
  </sheetViews>
  <sheetFormatPr defaultRowHeight="14.5" x14ac:dyDescent="0.35"/>
  <cols>
    <col min="1" max="1" width="28.08984375" customWidth="1"/>
    <col min="2" max="9" width="13.90625" customWidth="1"/>
    <col min="10" max="10" width="15.0898437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23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129642.19</v>
      </c>
      <c r="G5" s="7">
        <v>61360.67</v>
      </c>
      <c r="H5" s="7">
        <v>272499.5</v>
      </c>
      <c r="I5" s="7">
        <v>71.52</v>
      </c>
      <c r="J5" s="7">
        <v>1384031.79</v>
      </c>
      <c r="K5" s="1"/>
    </row>
    <row r="6" spans="1:11" x14ac:dyDescent="0.35">
      <c r="A6" s="1" t="s">
        <v>24</v>
      </c>
      <c r="B6" s="7">
        <v>4708.22</v>
      </c>
      <c r="C6" s="7">
        <v>11130.87</v>
      </c>
      <c r="D6" s="7">
        <v>9642.43</v>
      </c>
      <c r="E6" s="7">
        <v>10747.07</v>
      </c>
      <c r="F6" s="7">
        <v>5995.01</v>
      </c>
      <c r="G6" s="7">
        <v>1168.76</v>
      </c>
      <c r="H6" s="7">
        <v>268548.96999999997</v>
      </c>
      <c r="I6" s="7">
        <v>1831.55</v>
      </c>
      <c r="J6" s="7">
        <v>313772.87999999995</v>
      </c>
      <c r="K6" s="1"/>
    </row>
    <row r="7" spans="1:11" x14ac:dyDescent="0.35">
      <c r="A7" s="1" t="s">
        <v>25</v>
      </c>
      <c r="B7" s="7">
        <v>48157455.57</v>
      </c>
      <c r="C7" s="7">
        <v>50279515.979999997</v>
      </c>
      <c r="D7" s="7">
        <v>50971263.43</v>
      </c>
      <c r="E7" s="7">
        <v>52690795.700000003</v>
      </c>
      <c r="F7" s="7">
        <v>54789557.82</v>
      </c>
      <c r="G7" s="7">
        <v>55612908.089999996</v>
      </c>
      <c r="H7" s="7">
        <v>56634818.609999999</v>
      </c>
      <c r="I7" s="7">
        <v>57044678.969999991</v>
      </c>
      <c r="J7" s="7">
        <v>426180994.16999996</v>
      </c>
      <c r="K7" s="1"/>
    </row>
    <row r="8" spans="1:11" x14ac:dyDescent="0.35">
      <c r="A8" s="1" t="s">
        <v>26</v>
      </c>
      <c r="B8" s="7">
        <v>167997</v>
      </c>
      <c r="C8" s="7">
        <v>221033</v>
      </c>
      <c r="D8" s="7">
        <v>310717</v>
      </c>
      <c r="E8" s="7">
        <v>472710</v>
      </c>
      <c r="F8" s="7">
        <v>633817</v>
      </c>
      <c r="G8" s="7">
        <v>711991</v>
      </c>
      <c r="H8" s="8">
        <v>888315</v>
      </c>
      <c r="I8" s="8">
        <v>7840034</v>
      </c>
      <c r="J8" s="7">
        <v>11246614</v>
      </c>
      <c r="K8" s="1"/>
    </row>
    <row r="9" spans="1:11" x14ac:dyDescent="0.35">
      <c r="A9" s="1" t="s">
        <v>14</v>
      </c>
      <c r="B9" s="7">
        <v>47989458.57</v>
      </c>
      <c r="C9" s="7">
        <v>50058482.979999997</v>
      </c>
      <c r="D9" s="7">
        <v>50660546.43</v>
      </c>
      <c r="E9" s="7">
        <v>52218085.700000003</v>
      </c>
      <c r="F9" s="7">
        <v>54155740.82</v>
      </c>
      <c r="G9" s="7">
        <v>54900917.089999996</v>
      </c>
      <c r="H9" s="7">
        <v>55746503.609999999</v>
      </c>
      <c r="I9" s="7">
        <v>49204644.969999991</v>
      </c>
      <c r="J9" s="7">
        <v>414934380.16999996</v>
      </c>
      <c r="K9" s="3"/>
    </row>
    <row r="10" spans="1:11" x14ac:dyDescent="0.35">
      <c r="A10" s="4" t="s">
        <v>15</v>
      </c>
      <c r="B10" s="2">
        <v>99.144440493864295</v>
      </c>
      <c r="C10" s="2">
        <v>99.075507998046447</v>
      </c>
      <c r="D10" s="2">
        <v>98.970869237155583</v>
      </c>
      <c r="E10" s="2">
        <v>98.772999730397714</v>
      </c>
      <c r="F10" s="2">
        <v>98.620615606027727</v>
      </c>
      <c r="G10" s="2">
        <v>98.613005365248199</v>
      </c>
      <c r="H10" s="2">
        <v>98.424638205335128</v>
      </c>
      <c r="I10" s="2">
        <v>86.2589886428417</v>
      </c>
      <c r="J10" s="2">
        <v>97.117182730019096</v>
      </c>
      <c r="K10" s="1"/>
    </row>
    <row r="13" spans="1:11" x14ac:dyDescent="0.35">
      <c r="A13" s="1" t="s">
        <v>2</v>
      </c>
      <c r="B13" s="6">
        <v>99.144440493864295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3</v>
      </c>
      <c r="B14" s="6">
        <v>99.075507998046447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4</v>
      </c>
      <c r="B15" s="6">
        <v>98.970869237155583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5</v>
      </c>
      <c r="B16" s="6">
        <v>98.772999730397714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6</v>
      </c>
      <c r="B17" s="6">
        <v>98.620615606027727</v>
      </c>
    </row>
    <row r="18" spans="1:2" x14ac:dyDescent="0.35">
      <c r="A18" s="1" t="s">
        <v>7</v>
      </c>
      <c r="B18" s="6">
        <v>98.613005365248199</v>
      </c>
    </row>
    <row r="19" spans="1:2" x14ac:dyDescent="0.35">
      <c r="A19" s="1" t="s">
        <v>8</v>
      </c>
      <c r="B19" s="6">
        <v>98.424638205335128</v>
      </c>
    </row>
    <row r="20" spans="1:2" x14ac:dyDescent="0.35">
      <c r="A20" s="1" t="s">
        <v>16</v>
      </c>
      <c r="B20" s="6">
        <v>86.2589886428417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1A55-4E13-41BA-B554-312877C87AEF}">
  <dimension ref="A1:S35"/>
  <sheetViews>
    <sheetView zoomScale="70" zoomScaleNormal="70" workbookViewId="0">
      <selection activeCell="L4" sqref="L4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8</v>
      </c>
      <c r="C3" s="23" t="s">
        <v>16</v>
      </c>
      <c r="D3" s="23" t="s">
        <v>31</v>
      </c>
      <c r="E3" s="23" t="s">
        <v>48</v>
      </c>
      <c r="F3" s="23" t="s">
        <v>65</v>
      </c>
      <c r="G3" s="23" t="s">
        <v>78</v>
      </c>
      <c r="H3" s="23" t="s">
        <v>80</v>
      </c>
      <c r="I3" s="23" t="s">
        <v>91</v>
      </c>
      <c r="J3" s="23" t="s">
        <v>111</v>
      </c>
      <c r="K3" s="23" t="s">
        <v>129</v>
      </c>
      <c r="L3" s="23" t="s">
        <v>151</v>
      </c>
      <c r="M3" s="23" t="s">
        <v>9</v>
      </c>
    </row>
    <row r="4" spans="1:19" s="42" customFormat="1" ht="12.5" x14ac:dyDescent="0.25">
      <c r="A4" s="58" t="s">
        <v>86</v>
      </c>
      <c r="B4" s="38">
        <v>56741851.659999996</v>
      </c>
      <c r="C4" s="38">
        <v>56838461.689999998</v>
      </c>
      <c r="D4" s="38">
        <v>57431121.140000001</v>
      </c>
      <c r="E4" s="38">
        <v>59677727.670000002</v>
      </c>
      <c r="F4" s="38">
        <v>62261581.950000003</v>
      </c>
      <c r="G4" s="39">
        <v>64569585.969999999</v>
      </c>
      <c r="H4" s="39">
        <v>64569585.969999999</v>
      </c>
      <c r="I4" s="39">
        <v>69183975.209999993</v>
      </c>
      <c r="J4" s="59">
        <v>72910712.349999994</v>
      </c>
      <c r="K4" s="66">
        <v>82876382.459999993</v>
      </c>
      <c r="L4" s="66">
        <v>85940289.030000001</v>
      </c>
      <c r="M4" s="62">
        <f>SUM(B4:L4)</f>
        <v>733001275.10000002</v>
      </c>
    </row>
    <row r="5" spans="1:19" s="42" customFormat="1" ht="12.5" x14ac:dyDescent="0.25">
      <c r="A5" s="58" t="s">
        <v>152</v>
      </c>
      <c r="B5" s="39">
        <v>489701.44</v>
      </c>
      <c r="C5" s="39">
        <v>220039.09</v>
      </c>
      <c r="D5" s="39">
        <v>227392.26</v>
      </c>
      <c r="E5" s="39">
        <v>224087.62</v>
      </c>
      <c r="F5" s="39">
        <v>184030.38</v>
      </c>
      <c r="G5" s="39">
        <v>151715.98000000001</v>
      </c>
      <c r="H5" s="39">
        <v>129201.83</v>
      </c>
      <c r="I5" s="39">
        <v>95204.91</v>
      </c>
      <c r="J5" s="39">
        <v>53682.58</v>
      </c>
      <c r="K5" s="39">
        <v>8915.31</v>
      </c>
      <c r="L5" s="39">
        <v>2.16</v>
      </c>
      <c r="M5" s="63">
        <f>SUM(B5:L5)</f>
        <v>1783973.56</v>
      </c>
    </row>
    <row r="6" spans="1:19" s="42" customFormat="1" ht="12.5" x14ac:dyDescent="0.25">
      <c r="A6" s="58" t="s">
        <v>153</v>
      </c>
      <c r="B6" s="39">
        <v>314027.96999999997</v>
      </c>
      <c r="C6" s="39">
        <v>55894.99</v>
      </c>
      <c r="D6" s="39">
        <v>38709.35</v>
      </c>
      <c r="E6" s="39">
        <v>42707.55</v>
      </c>
      <c r="F6" s="39">
        <v>55486.99</v>
      </c>
      <c r="G6" s="39">
        <v>73574.55</v>
      </c>
      <c r="H6" s="39">
        <v>63331.71</v>
      </c>
      <c r="I6" s="39">
        <v>82509.95</v>
      </c>
      <c r="J6" s="39">
        <v>75747.320000000007</v>
      </c>
      <c r="K6" s="39">
        <v>204.23</v>
      </c>
      <c r="L6" s="39">
        <v>4.5999999999999996</v>
      </c>
      <c r="M6" s="63">
        <f>SUM(B6:L6)</f>
        <v>802199.20999999985</v>
      </c>
    </row>
    <row r="7" spans="1:19" s="42" customFormat="1" ht="12.5" x14ac:dyDescent="0.25">
      <c r="A7" s="58" t="s">
        <v>154</v>
      </c>
      <c r="B7" s="63">
        <f t="shared" ref="B7:F7" si="0">B4-B5+B6</f>
        <v>56566178.189999998</v>
      </c>
      <c r="C7" s="63">
        <f t="shared" si="0"/>
        <v>56674317.589999996</v>
      </c>
      <c r="D7" s="63">
        <f t="shared" si="0"/>
        <v>57242438.230000004</v>
      </c>
      <c r="E7" s="63">
        <f t="shared" si="0"/>
        <v>59496347.600000001</v>
      </c>
      <c r="F7" s="63">
        <f t="shared" si="0"/>
        <v>62133038.560000002</v>
      </c>
      <c r="G7" s="63">
        <f>G4-G5+G6</f>
        <v>64491444.539999999</v>
      </c>
      <c r="H7" s="63">
        <f>H4-H5+H6</f>
        <v>64503715.850000001</v>
      </c>
      <c r="I7" s="63">
        <f t="shared" ref="I7" si="1">I4-I5+I6</f>
        <v>69171280.25</v>
      </c>
      <c r="J7" s="63">
        <f>J4-J5+J6</f>
        <v>72932777.089999989</v>
      </c>
      <c r="K7" s="63">
        <f>K4-K5+K6</f>
        <v>82867671.379999995</v>
      </c>
      <c r="L7" s="63">
        <f>L4-L5+L6</f>
        <v>85940291.469999999</v>
      </c>
      <c r="M7" s="63">
        <f>M4-M5+M6</f>
        <v>732019500.75000012</v>
      </c>
    </row>
    <row r="8" spans="1:19" s="42" customFormat="1" x14ac:dyDescent="0.35">
      <c r="A8" s="58" t="s">
        <v>155</v>
      </c>
      <c r="B8" s="20">
        <v>228426.52</v>
      </c>
      <c r="C8" s="20">
        <v>296087.44</v>
      </c>
      <c r="D8" s="20">
        <v>333931.75</v>
      </c>
      <c r="E8" s="20">
        <v>531046.16</v>
      </c>
      <c r="F8" s="20">
        <v>742620.16000000003</v>
      </c>
      <c r="G8" s="20">
        <v>1028513.54</v>
      </c>
      <c r="H8" s="20">
        <v>1483459.28</v>
      </c>
      <c r="I8" s="20">
        <v>1885269.62</v>
      </c>
      <c r="J8" s="20">
        <v>2827164.27</v>
      </c>
      <c r="K8" s="20">
        <v>4233221.58</v>
      </c>
      <c r="L8" s="20">
        <v>16700016.460000001</v>
      </c>
      <c r="M8" s="63">
        <f>SUM(B8:L8)</f>
        <v>30289756.780000001</v>
      </c>
    </row>
    <row r="9" spans="1:19" s="42" customFormat="1" ht="12.5" x14ac:dyDescent="0.25">
      <c r="A9" s="58" t="s">
        <v>156</v>
      </c>
      <c r="B9" s="59">
        <v>101.04</v>
      </c>
      <c r="C9" s="59">
        <v>219.27</v>
      </c>
      <c r="D9" s="59">
        <v>0</v>
      </c>
      <c r="E9" s="59">
        <v>2037.22</v>
      </c>
      <c r="F9" s="59">
        <v>111.64</v>
      </c>
      <c r="G9" s="59">
        <v>156.62</v>
      </c>
      <c r="H9" s="59">
        <v>1243.75</v>
      </c>
      <c r="I9" s="59">
        <v>248.24</v>
      </c>
      <c r="J9" s="59">
        <v>405.71</v>
      </c>
      <c r="K9" s="59">
        <v>99256.39</v>
      </c>
      <c r="L9" s="59">
        <v>323752.93</v>
      </c>
      <c r="M9" s="63"/>
    </row>
    <row r="10" spans="1:19" s="42" customFormat="1" ht="13" x14ac:dyDescent="0.3">
      <c r="A10" s="42" t="s">
        <v>14</v>
      </c>
      <c r="B10" s="7">
        <f t="shared" ref="B10:F10" si="2">B7-B8</f>
        <v>56337751.669999994</v>
      </c>
      <c r="C10" s="7">
        <f t="shared" si="2"/>
        <v>56378230.149999999</v>
      </c>
      <c r="D10" s="7">
        <f t="shared" si="2"/>
        <v>56908506.480000004</v>
      </c>
      <c r="E10" s="7">
        <f>E7-E8</f>
        <v>58965301.440000005</v>
      </c>
      <c r="F10" s="7">
        <f t="shared" si="2"/>
        <v>61390418.400000006</v>
      </c>
      <c r="G10" s="7">
        <f>G7-G8</f>
        <v>63462931</v>
      </c>
      <c r="H10" s="7">
        <f>H7-H8</f>
        <v>63020256.57</v>
      </c>
      <c r="I10" s="7">
        <f>I7-(I8+I9)</f>
        <v>67285762.390000001</v>
      </c>
      <c r="J10" s="7">
        <f>J7-(J8+J9)</f>
        <v>70105207.109999985</v>
      </c>
      <c r="K10" s="7">
        <f>K7-(K8+K9)</f>
        <v>78535193.409999996</v>
      </c>
      <c r="L10" s="7">
        <f>L7-(L8+L9)</f>
        <v>68916522.079999998</v>
      </c>
      <c r="M10" s="7">
        <f>M7-M8</f>
        <v>701729743.97000015</v>
      </c>
      <c r="N10" s="25"/>
    </row>
    <row r="11" spans="1:19" x14ac:dyDescent="0.35">
      <c r="A11" s="22" t="s">
        <v>15</v>
      </c>
      <c r="B11" s="26">
        <f t="shared" ref="B11:M11" si="3">B10/B4*100</f>
        <v>99.287827277083963</v>
      </c>
      <c r="C11" s="26">
        <f t="shared" si="3"/>
        <v>99.190281498978408</v>
      </c>
      <c r="D11" s="26">
        <f t="shared" si="3"/>
        <v>99.090014874120229</v>
      </c>
      <c r="E11" s="26">
        <f t="shared" si="3"/>
        <v>98.806210863222717</v>
      </c>
      <c r="F11" s="26">
        <f t="shared" si="3"/>
        <v>98.600800810522941</v>
      </c>
      <c r="G11" s="26">
        <f t="shared" si="3"/>
        <v>98.286104900046638</v>
      </c>
      <c r="H11" s="26">
        <f t="shared" si="3"/>
        <v>97.600527590931378</v>
      </c>
      <c r="I11" s="26">
        <f t="shared" si="3"/>
        <v>97.25628252172821</v>
      </c>
      <c r="J11" s="26">
        <f t="shared" si="3"/>
        <v>96.152135743054487</v>
      </c>
      <c r="K11" s="26">
        <f>K10/K4*100</f>
        <v>94.761850214570771</v>
      </c>
      <c r="L11" s="26">
        <f>L10/L4*100</f>
        <v>80.191168610036485</v>
      </c>
      <c r="M11" s="26">
        <f t="shared" si="3"/>
        <v>95.733768522335296</v>
      </c>
    </row>
    <row r="12" spans="1:19" x14ac:dyDescent="0.35">
      <c r="S12" s="24"/>
    </row>
    <row r="14" spans="1:19" x14ac:dyDescent="0.35">
      <c r="A14" t="s">
        <v>8</v>
      </c>
      <c r="B14" s="27">
        <f>B11</f>
        <v>99.287827277083963</v>
      </c>
    </row>
    <row r="15" spans="1:19" x14ac:dyDescent="0.35">
      <c r="A15" t="s">
        <v>16</v>
      </c>
      <c r="B15" s="27">
        <f>C11</f>
        <v>99.190281498978408</v>
      </c>
      <c r="R15" s="10"/>
    </row>
    <row r="16" spans="1:19" x14ac:dyDescent="0.35">
      <c r="A16" t="s">
        <v>31</v>
      </c>
      <c r="B16" s="27">
        <f>D11</f>
        <v>99.090014874120229</v>
      </c>
    </row>
    <row r="17" spans="1:15" x14ac:dyDescent="0.35">
      <c r="A17" t="s">
        <v>48</v>
      </c>
      <c r="B17" s="27">
        <f>E11</f>
        <v>98.806210863222717</v>
      </c>
    </row>
    <row r="18" spans="1:15" x14ac:dyDescent="0.35">
      <c r="A18" t="s">
        <v>65</v>
      </c>
      <c r="B18" s="27">
        <f>F11</f>
        <v>98.600800810522941</v>
      </c>
    </row>
    <row r="19" spans="1:15" x14ac:dyDescent="0.35">
      <c r="A19" t="s">
        <v>78</v>
      </c>
      <c r="B19" s="27">
        <f>G11</f>
        <v>98.286104900046638</v>
      </c>
    </row>
    <row r="20" spans="1:15" x14ac:dyDescent="0.35">
      <c r="A20" t="s">
        <v>80</v>
      </c>
      <c r="B20" s="27">
        <f>H11</f>
        <v>97.600527590931378</v>
      </c>
    </row>
    <row r="21" spans="1:15" x14ac:dyDescent="0.35">
      <c r="A21" t="s">
        <v>91</v>
      </c>
      <c r="B21" s="27">
        <f>I11</f>
        <v>97.25628252172821</v>
      </c>
    </row>
    <row r="22" spans="1:15" x14ac:dyDescent="0.35">
      <c r="A22" t="s">
        <v>111</v>
      </c>
      <c r="B22" s="27">
        <f>J11</f>
        <v>96.152135743054487</v>
      </c>
    </row>
    <row r="23" spans="1:15" x14ac:dyDescent="0.35">
      <c r="A23" t="s">
        <v>135</v>
      </c>
      <c r="B23" s="27">
        <f>K11</f>
        <v>94.761850214570771</v>
      </c>
    </row>
    <row r="24" spans="1:15" x14ac:dyDescent="0.35">
      <c r="A24" t="s">
        <v>157</v>
      </c>
      <c r="B24" s="27">
        <f>L11</f>
        <v>80.191168610036485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80E0-93B9-4DB5-B4BB-7ACA4EF2AD04}">
  <dimension ref="A1:S35"/>
  <sheetViews>
    <sheetView zoomScale="70" zoomScaleNormal="70" workbookViewId="0">
      <selection activeCell="H65" sqref="H65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8</v>
      </c>
      <c r="C3" s="23" t="s">
        <v>16</v>
      </c>
      <c r="D3" s="23" t="s">
        <v>31</v>
      </c>
      <c r="E3" s="23" t="s">
        <v>48</v>
      </c>
      <c r="F3" s="23" t="s">
        <v>65</v>
      </c>
      <c r="G3" s="23" t="s">
        <v>78</v>
      </c>
      <c r="H3" s="23" t="s">
        <v>80</v>
      </c>
      <c r="I3" s="23" t="s">
        <v>91</v>
      </c>
      <c r="J3" s="23" t="s">
        <v>111</v>
      </c>
      <c r="K3" s="23" t="s">
        <v>129</v>
      </c>
      <c r="L3" s="23" t="s">
        <v>151</v>
      </c>
      <c r="M3" s="23" t="s">
        <v>9</v>
      </c>
    </row>
    <row r="4" spans="1:19" s="42" customFormat="1" ht="12.5" x14ac:dyDescent="0.25">
      <c r="A4" s="58" t="s">
        <v>86</v>
      </c>
      <c r="B4" s="38">
        <v>56741851.659999996</v>
      </c>
      <c r="C4" s="38">
        <v>56838461.689999998</v>
      </c>
      <c r="D4" s="38">
        <v>57431121.140000001</v>
      </c>
      <c r="E4" s="38">
        <v>59677727.670000002</v>
      </c>
      <c r="F4" s="38">
        <v>62261581.950000003</v>
      </c>
      <c r="G4" s="39">
        <v>64569585.969999999</v>
      </c>
      <c r="H4" s="39">
        <v>64569585.969999999</v>
      </c>
      <c r="I4" s="39">
        <v>69183975.209999993</v>
      </c>
      <c r="J4" s="59">
        <v>72910712.349999994</v>
      </c>
      <c r="K4" s="66">
        <v>82876382.459999993</v>
      </c>
      <c r="L4" s="66">
        <v>85857636.379999995</v>
      </c>
      <c r="M4" s="62">
        <f>SUM(B4:L4)</f>
        <v>732918622.45000005</v>
      </c>
    </row>
    <row r="5" spans="1:19" s="42" customFormat="1" ht="12.5" x14ac:dyDescent="0.25">
      <c r="A5" s="58" t="s">
        <v>152</v>
      </c>
      <c r="B5" s="39">
        <v>496680.38</v>
      </c>
      <c r="C5" s="39">
        <v>228748.42</v>
      </c>
      <c r="D5" s="39">
        <v>236549.62</v>
      </c>
      <c r="E5" s="39">
        <v>246028.61</v>
      </c>
      <c r="F5" s="39">
        <v>218816.88</v>
      </c>
      <c r="G5" s="39">
        <v>195746.59</v>
      </c>
      <c r="H5" s="39">
        <v>184517.24</v>
      </c>
      <c r="I5" s="39">
        <v>152217.35</v>
      </c>
      <c r="J5" s="39">
        <v>114860.51</v>
      </c>
      <c r="K5" s="39">
        <v>63353.14</v>
      </c>
      <c r="L5" s="39">
        <v>1755.44</v>
      </c>
      <c r="M5" s="63">
        <f>SUM(B5:L5)</f>
        <v>2139274.1800000002</v>
      </c>
    </row>
    <row r="6" spans="1:19" s="42" customFormat="1" ht="12.5" x14ac:dyDescent="0.25">
      <c r="A6" s="58" t="s">
        <v>153</v>
      </c>
      <c r="B6" s="39">
        <v>314027.96999999997</v>
      </c>
      <c r="C6" s="39">
        <v>32487.38</v>
      </c>
      <c r="D6" s="39">
        <v>38732.78</v>
      </c>
      <c r="E6" s="39">
        <v>42707.55</v>
      </c>
      <c r="F6" s="39">
        <v>55894.99</v>
      </c>
      <c r="G6" s="39">
        <v>73676.31</v>
      </c>
      <c r="H6" s="39">
        <v>63344.15</v>
      </c>
      <c r="I6" s="39">
        <v>83104.820000000007</v>
      </c>
      <c r="J6" s="39">
        <v>75796.179999999993</v>
      </c>
      <c r="K6" s="39">
        <v>66736.570000000007</v>
      </c>
      <c r="L6" s="39">
        <v>10.31</v>
      </c>
      <c r="M6" s="63">
        <f>SUM(B6:L6)</f>
        <v>846519.01</v>
      </c>
    </row>
    <row r="7" spans="1:19" s="42" customFormat="1" ht="12.5" x14ac:dyDescent="0.25">
      <c r="A7" s="58" t="s">
        <v>154</v>
      </c>
      <c r="B7" s="63">
        <f t="shared" ref="B7:F7" si="0">B4-B5+B6</f>
        <v>56559199.249999993</v>
      </c>
      <c r="C7" s="63">
        <f t="shared" si="0"/>
        <v>56642200.649999999</v>
      </c>
      <c r="D7" s="63">
        <f t="shared" si="0"/>
        <v>57233304.300000004</v>
      </c>
      <c r="E7" s="63">
        <f t="shared" si="0"/>
        <v>59474406.609999999</v>
      </c>
      <c r="F7" s="63">
        <f t="shared" si="0"/>
        <v>62098660.060000002</v>
      </c>
      <c r="G7" s="63">
        <f>G4-G5+G6</f>
        <v>64447515.689999998</v>
      </c>
      <c r="H7" s="63">
        <f>H4-H5+H6</f>
        <v>64448412.879999995</v>
      </c>
      <c r="I7" s="63">
        <f t="shared" ref="I7" si="1">I4-I5+I6</f>
        <v>69114862.679999992</v>
      </c>
      <c r="J7" s="63">
        <f>J4-J5+J6</f>
        <v>72871648.019999996</v>
      </c>
      <c r="K7" s="63">
        <f>K4-K5+K6</f>
        <v>82879765.889999986</v>
      </c>
      <c r="L7" s="63">
        <f>L4-L5+L6</f>
        <v>85855891.25</v>
      </c>
      <c r="M7" s="63">
        <f>M4-M5+M6</f>
        <v>731625867.28000009</v>
      </c>
    </row>
    <row r="8" spans="1:19" s="42" customFormat="1" x14ac:dyDescent="0.35">
      <c r="A8" s="58" t="s">
        <v>155</v>
      </c>
      <c r="B8" s="20">
        <v>218223.9</v>
      </c>
      <c r="C8" s="20">
        <v>281576.12</v>
      </c>
      <c r="D8" s="20">
        <v>316638.43</v>
      </c>
      <c r="E8" s="20">
        <v>496538.71</v>
      </c>
      <c r="F8" s="20">
        <v>691918.42</v>
      </c>
      <c r="G8" s="20">
        <v>958562.3</v>
      </c>
      <c r="H8" s="20">
        <v>1392047.59</v>
      </c>
      <c r="I8" s="20">
        <v>1777815.88</v>
      </c>
      <c r="J8" s="20">
        <v>2653700.1800000002</v>
      </c>
      <c r="K8" s="20">
        <v>3913109.73</v>
      </c>
      <c r="L8" s="20">
        <v>6208628.0700000003</v>
      </c>
      <c r="M8" s="63">
        <f>SUM(B8:L8)</f>
        <v>18908759.329999998</v>
      </c>
    </row>
    <row r="9" spans="1:19" s="42" customFormat="1" ht="12.5" x14ac:dyDescent="0.25">
      <c r="A9" s="58" t="s">
        <v>156</v>
      </c>
      <c r="B9" s="59">
        <v>101.04</v>
      </c>
      <c r="C9" s="59">
        <v>219.27</v>
      </c>
      <c r="D9" s="59">
        <v>0</v>
      </c>
      <c r="E9" s="59">
        <v>2037.22</v>
      </c>
      <c r="F9" s="59">
        <v>111.64</v>
      </c>
      <c r="G9" s="59">
        <v>96.94</v>
      </c>
      <c r="H9" s="59">
        <v>1093.47</v>
      </c>
      <c r="I9" s="59">
        <v>248.21</v>
      </c>
      <c r="J9" s="59">
        <v>88.25</v>
      </c>
      <c r="K9" s="59">
        <v>1434.5</v>
      </c>
      <c r="L9" s="59">
        <v>243865.61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56340874.309999995</v>
      </c>
      <c r="C10" s="7">
        <f t="shared" si="2"/>
        <v>56360405.259999998</v>
      </c>
      <c r="D10" s="7">
        <f t="shared" si="2"/>
        <v>56916665.870000005</v>
      </c>
      <c r="E10" s="7">
        <f t="shared" si="2"/>
        <v>58975830.68</v>
      </c>
      <c r="F10" s="7">
        <f t="shared" si="2"/>
        <v>61406630</v>
      </c>
      <c r="G10" s="7">
        <f t="shared" si="2"/>
        <v>63488856.449999996</v>
      </c>
      <c r="H10" s="7">
        <f t="shared" si="2"/>
        <v>63055271.819999993</v>
      </c>
      <c r="I10" s="7">
        <f t="shared" si="2"/>
        <v>67336798.589999989</v>
      </c>
      <c r="J10" s="7">
        <f t="shared" si="2"/>
        <v>70217859.589999989</v>
      </c>
      <c r="K10" s="7">
        <f t="shared" si="2"/>
        <v>78965221.659999982</v>
      </c>
      <c r="L10" s="7">
        <f t="shared" si="2"/>
        <v>79403397.569999993</v>
      </c>
      <c r="M10" s="7">
        <f>M7-M8</f>
        <v>712717107.95000005</v>
      </c>
      <c r="N10" s="25"/>
    </row>
    <row r="11" spans="1:19" x14ac:dyDescent="0.35">
      <c r="A11" s="22" t="s">
        <v>15</v>
      </c>
      <c r="B11" s="26">
        <f t="shared" ref="B11:M11" si="3">B10/B4*100</f>
        <v>99.293330516595262</v>
      </c>
      <c r="C11" s="26">
        <f t="shared" si="3"/>
        <v>99.158920885988536</v>
      </c>
      <c r="D11" s="26">
        <f t="shared" si="3"/>
        <v>99.10422213638158</v>
      </c>
      <c r="E11" s="26">
        <f t="shared" si="3"/>
        <v>98.823854363421333</v>
      </c>
      <c r="F11" s="26">
        <f t="shared" si="3"/>
        <v>98.626838696956682</v>
      </c>
      <c r="G11" s="26">
        <f t="shared" si="3"/>
        <v>98.326256078981018</v>
      </c>
      <c r="H11" s="26">
        <f>H10/H4*100</f>
        <v>97.654756295473874</v>
      </c>
      <c r="I11" s="26">
        <f>I10/I4*100</f>
        <v>97.330051338632799</v>
      </c>
      <c r="J11" s="26">
        <f>J10/J4*100</f>
        <v>96.30664318972326</v>
      </c>
      <c r="K11" s="26">
        <f>K10/K4*100</f>
        <v>95.280729341814947</v>
      </c>
      <c r="L11" s="26">
        <f>L10/L4*100</f>
        <v>92.482626960013221</v>
      </c>
      <c r="M11" s="26">
        <f t="shared" si="3"/>
        <v>97.243689288113544</v>
      </c>
    </row>
    <row r="12" spans="1:19" x14ac:dyDescent="0.35">
      <c r="S12" s="24"/>
    </row>
    <row r="14" spans="1:19" x14ac:dyDescent="0.35">
      <c r="A14" t="s">
        <v>8</v>
      </c>
      <c r="B14" s="27">
        <f>B11</f>
        <v>99.293330516595262</v>
      </c>
    </row>
    <row r="15" spans="1:19" x14ac:dyDescent="0.35">
      <c r="A15" t="s">
        <v>16</v>
      </c>
      <c r="B15" s="27">
        <f>C11</f>
        <v>99.158920885988536</v>
      </c>
      <c r="R15" s="10"/>
    </row>
    <row r="16" spans="1:19" x14ac:dyDescent="0.35">
      <c r="A16" t="s">
        <v>31</v>
      </c>
      <c r="B16" s="27">
        <f>D11</f>
        <v>99.10422213638158</v>
      </c>
    </row>
    <row r="17" spans="1:15" x14ac:dyDescent="0.35">
      <c r="A17" t="s">
        <v>48</v>
      </c>
      <c r="B17" s="27">
        <f>E11</f>
        <v>98.823854363421333</v>
      </c>
    </row>
    <row r="18" spans="1:15" x14ac:dyDescent="0.35">
      <c r="A18" t="s">
        <v>65</v>
      </c>
      <c r="B18" s="27">
        <f>F11</f>
        <v>98.626838696956682</v>
      </c>
    </row>
    <row r="19" spans="1:15" x14ac:dyDescent="0.35">
      <c r="A19" t="s">
        <v>78</v>
      </c>
      <c r="B19" s="27">
        <f>G11</f>
        <v>98.326256078981018</v>
      </c>
    </row>
    <row r="20" spans="1:15" x14ac:dyDescent="0.35">
      <c r="A20" t="s">
        <v>80</v>
      </c>
      <c r="B20" s="27">
        <f>H11</f>
        <v>97.654756295473874</v>
      </c>
    </row>
    <row r="21" spans="1:15" x14ac:dyDescent="0.35">
      <c r="A21" t="s">
        <v>91</v>
      </c>
      <c r="B21" s="27">
        <f>I11</f>
        <v>97.330051338632799</v>
      </c>
    </row>
    <row r="22" spans="1:15" x14ac:dyDescent="0.35">
      <c r="A22" t="s">
        <v>111</v>
      </c>
      <c r="B22" s="27">
        <f>J11</f>
        <v>96.30664318972326</v>
      </c>
    </row>
    <row r="23" spans="1:15" x14ac:dyDescent="0.35">
      <c r="A23" t="s">
        <v>135</v>
      </c>
      <c r="B23" s="27">
        <f>K11</f>
        <v>95.280729341814947</v>
      </c>
    </row>
    <row r="24" spans="1:15" x14ac:dyDescent="0.35">
      <c r="A24" t="s">
        <v>157</v>
      </c>
      <c r="B24" s="27">
        <f>L11</f>
        <v>92.482626960013221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5ECF-0017-4D82-80FB-F678457684D6}">
  <dimension ref="A1:S35"/>
  <sheetViews>
    <sheetView zoomScale="70" zoomScaleNormal="70" workbookViewId="0">
      <selection activeCell="H4" sqref="H4:I4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92244715.920000002</v>
      </c>
      <c r="M4" s="62">
        <f>SUM(B4:L4)</f>
        <v>782351762.17999995</v>
      </c>
    </row>
    <row r="5" spans="1:19" s="42" customFormat="1" ht="12.5" x14ac:dyDescent="0.2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218816.88</v>
      </c>
      <c r="F5" s="39">
        <v>195907.54</v>
      </c>
      <c r="G5" s="39">
        <v>184517.24</v>
      </c>
      <c r="H5" s="39">
        <v>152218.32</v>
      </c>
      <c r="I5" s="39">
        <v>114860.51</v>
      </c>
      <c r="J5" s="39">
        <v>63354.78</v>
      </c>
      <c r="K5" s="39">
        <v>1755.49</v>
      </c>
      <c r="L5" s="39">
        <v>0</v>
      </c>
      <c r="M5" s="63">
        <f>SUM(B5:L5)</f>
        <v>1642757.4100000001</v>
      </c>
    </row>
    <row r="6" spans="1:19" s="42" customFormat="1" ht="12.5" x14ac:dyDescent="0.25">
      <c r="A6" s="58" t="s">
        <v>153</v>
      </c>
      <c r="B6" s="39">
        <v>32487.38</v>
      </c>
      <c r="C6" s="39">
        <v>38732.78</v>
      </c>
      <c r="D6" s="39">
        <v>42707.55</v>
      </c>
      <c r="E6" s="39">
        <v>56551.35</v>
      </c>
      <c r="F6" s="39">
        <v>73934.31</v>
      </c>
      <c r="G6" s="39">
        <v>64419.16</v>
      </c>
      <c r="H6" s="39">
        <v>83104.820000000007</v>
      </c>
      <c r="I6" s="39">
        <v>75796.179999999993</v>
      </c>
      <c r="J6" s="39">
        <v>66736.570000000007</v>
      </c>
      <c r="K6" s="39">
        <v>10.4</v>
      </c>
      <c r="L6" s="39">
        <v>0</v>
      </c>
      <c r="M6" s="63">
        <f>SUM(B6:L6)</f>
        <v>534480.50000000012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62099316.420000002</v>
      </c>
      <c r="F7" s="63">
        <f>F4-F5+F6</f>
        <v>64447612.740000002</v>
      </c>
      <c r="G7" s="63">
        <f>G4-G5+G6</f>
        <v>69063877.129999995</v>
      </c>
      <c r="H7" s="63">
        <f t="shared" ref="H7" si="1">H4-H5+H6</f>
        <v>72956958.629999995</v>
      </c>
      <c r="I7" s="63">
        <f>I4-I5+I6</f>
        <v>78345437.329999998</v>
      </c>
      <c r="J7" s="63">
        <f>J4-J5+J6</f>
        <v>82879764.249999985</v>
      </c>
      <c r="K7" s="63">
        <f>K4-K5+K6</f>
        <v>85855891.290000007</v>
      </c>
      <c r="L7" s="63">
        <f>L4-L5+L6</f>
        <v>92244715.920000002</v>
      </c>
      <c r="M7" s="63">
        <f>M4-M5+M6</f>
        <v>781243485.26999998</v>
      </c>
    </row>
    <row r="8" spans="1:19" s="42" customFormat="1" x14ac:dyDescent="0.35">
      <c r="A8" s="58" t="s">
        <v>155</v>
      </c>
      <c r="B8" s="20">
        <v>274530.96999999997</v>
      </c>
      <c r="C8" s="20">
        <v>304891.49</v>
      </c>
      <c r="D8" s="20">
        <v>480067.88</v>
      </c>
      <c r="E8" s="20">
        <v>673605.59</v>
      </c>
      <c r="F8" s="20">
        <v>926421.63</v>
      </c>
      <c r="G8" s="20">
        <v>1347494.41</v>
      </c>
      <c r="H8" s="20">
        <v>1710411.09</v>
      </c>
      <c r="I8" s="20">
        <v>2528871.11</v>
      </c>
      <c r="J8" s="20">
        <v>3606010.53</v>
      </c>
      <c r="K8" s="20">
        <v>5453418.21</v>
      </c>
      <c r="L8" s="20">
        <v>65875461.600000001</v>
      </c>
      <c r="M8" s="63">
        <f>SUM(B8:L8)</f>
        <v>83181184.510000005</v>
      </c>
    </row>
    <row r="9" spans="1:19" s="42" customFormat="1" ht="12.5" x14ac:dyDescent="0.25">
      <c r="A9" s="58" t="s">
        <v>156</v>
      </c>
      <c r="B9" s="59">
        <v>1171.95</v>
      </c>
      <c r="C9" s="59">
        <v>957.12</v>
      </c>
      <c r="D9" s="59">
        <v>2994.34</v>
      </c>
      <c r="E9" s="59">
        <v>1086.8499999999999</v>
      </c>
      <c r="F9" s="59">
        <v>1499.85</v>
      </c>
      <c r="G9" s="59">
        <v>1960.47</v>
      </c>
      <c r="H9" s="59">
        <v>1145.95</v>
      </c>
      <c r="I9" s="59">
        <v>1390.87</v>
      </c>
      <c r="J9" s="59">
        <v>2115.63</v>
      </c>
      <c r="K9" s="59">
        <v>114119.71</v>
      </c>
      <c r="L9" s="59">
        <v>172578.23</v>
      </c>
      <c r="M9" s="63"/>
    </row>
    <row r="10" spans="1:19" s="42" customFormat="1" ht="13" x14ac:dyDescent="0.3">
      <c r="A10" s="42" t="s">
        <v>14</v>
      </c>
      <c r="B10" s="7">
        <f t="shared" ref="B10" si="2">B7-(B8+B9)</f>
        <v>56366497.729999997</v>
      </c>
      <c r="C10" s="7">
        <f t="shared" ref="C10" si="3">C7-(C8+C9)</f>
        <v>56927455.690000005</v>
      </c>
      <c r="D10" s="7">
        <f t="shared" ref="D10" si="4">D7-(D8+D9)</f>
        <v>58991344.390000001</v>
      </c>
      <c r="E10" s="7">
        <f t="shared" ref="E10" si="5">E7-(E8+E9)</f>
        <v>61424623.980000004</v>
      </c>
      <c r="F10" s="7">
        <f t="shared" ref="F10" si="6">F7-(F8+F9)</f>
        <v>63519691.260000005</v>
      </c>
      <c r="G10" s="7">
        <f t="shared" ref="G10" si="7">G7-(G8+G9)</f>
        <v>67714422.25</v>
      </c>
      <c r="H10" s="7">
        <f t="shared" ref="H10" si="8">H7-(H8+H9)</f>
        <v>71245401.589999989</v>
      </c>
      <c r="I10" s="7">
        <f t="shared" ref="I10" si="9">I7-(I8+I9)</f>
        <v>75815175.349999994</v>
      </c>
      <c r="J10" s="7">
        <f t="shared" ref="J10" si="10">J7-(J8+J9)</f>
        <v>79271638.089999989</v>
      </c>
      <c r="K10" s="7">
        <f t="shared" ref="K10" si="11">K7-(K8+K9)</f>
        <v>80288353.370000005</v>
      </c>
      <c r="L10" s="7">
        <f t="shared" ref="L10" si="12">L7-(L8+L9)</f>
        <v>26196676.090000004</v>
      </c>
      <c r="M10" s="7">
        <f>M7-M8</f>
        <v>698062300.75999999</v>
      </c>
      <c r="N10" s="25"/>
    </row>
    <row r="11" spans="1:19" x14ac:dyDescent="0.35">
      <c r="A11" s="22" t="s">
        <v>15</v>
      </c>
      <c r="B11" s="26">
        <f t="shared" ref="B11:M11" si="13">B10/B4*100</f>
        <v>99.16963980732956</v>
      </c>
      <c r="C11" s="26">
        <f t="shared" si="13"/>
        <v>99.123009546040009</v>
      </c>
      <c r="D11" s="26">
        <f t="shared" si="13"/>
        <v>98.849850175604047</v>
      </c>
      <c r="E11" s="26">
        <f t="shared" si="13"/>
        <v>98.655739311808475</v>
      </c>
      <c r="F11" s="26">
        <f t="shared" si="13"/>
        <v>98.374010466029944</v>
      </c>
      <c r="G11" s="26">
        <f t="shared" si="13"/>
        <v>97.875876667191591</v>
      </c>
      <c r="H11" s="26">
        <f>H10/H4*100</f>
        <v>97.561596169611747</v>
      </c>
      <c r="I11" s="26">
        <f>I10/I4*100</f>
        <v>96.722150099078647</v>
      </c>
      <c r="J11" s="26">
        <f>J10/J4*100</f>
        <v>95.650456423167569</v>
      </c>
      <c r="K11" s="26">
        <f>K10/K4*100</f>
        <v>93.513351584300878</v>
      </c>
      <c r="L11" s="26">
        <f>L10/L4*100</f>
        <v>28.399107557249447</v>
      </c>
      <c r="M11" s="26">
        <f t="shared" si="13"/>
        <v>89.226142830543395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99.16963980732956</v>
      </c>
    </row>
    <row r="15" spans="1:19" x14ac:dyDescent="0.35">
      <c r="A15" t="s">
        <v>31</v>
      </c>
      <c r="B15" s="27">
        <f>C11</f>
        <v>99.123009546040009</v>
      </c>
      <c r="R15" s="10"/>
    </row>
    <row r="16" spans="1:19" x14ac:dyDescent="0.35">
      <c r="A16" t="s">
        <v>48</v>
      </c>
      <c r="B16" s="27">
        <f>D11</f>
        <v>98.849850175604047</v>
      </c>
    </row>
    <row r="17" spans="1:15" x14ac:dyDescent="0.35">
      <c r="A17" t="s">
        <v>65</v>
      </c>
      <c r="B17" s="27">
        <f>E11</f>
        <v>98.655739311808475</v>
      </c>
    </row>
    <row r="18" spans="1:15" x14ac:dyDescent="0.35">
      <c r="A18" t="s">
        <v>78</v>
      </c>
      <c r="B18" s="27">
        <f>F11</f>
        <v>98.374010466029944</v>
      </c>
    </row>
    <row r="19" spans="1:15" x14ac:dyDescent="0.35">
      <c r="A19" t="s">
        <v>80</v>
      </c>
      <c r="B19" s="27">
        <f>G11</f>
        <v>97.875876667191591</v>
      </c>
    </row>
    <row r="20" spans="1:15" x14ac:dyDescent="0.35">
      <c r="A20" t="s">
        <v>91</v>
      </c>
      <c r="B20" s="27">
        <f>H11</f>
        <v>97.561596169611747</v>
      </c>
    </row>
    <row r="21" spans="1:15" x14ac:dyDescent="0.35">
      <c r="A21" t="s">
        <v>111</v>
      </c>
      <c r="B21" s="27">
        <f>I11</f>
        <v>96.722150099078647</v>
      </c>
    </row>
    <row r="22" spans="1:15" x14ac:dyDescent="0.35">
      <c r="A22" t="s">
        <v>135</v>
      </c>
      <c r="B22" s="27">
        <f>J11</f>
        <v>95.650456423167569</v>
      </c>
    </row>
    <row r="23" spans="1:15" x14ac:dyDescent="0.35">
      <c r="A23" t="s">
        <v>157</v>
      </c>
      <c r="B23" s="27">
        <f>K11</f>
        <v>93.513351584300878</v>
      </c>
    </row>
    <row r="24" spans="1:15" x14ac:dyDescent="0.35">
      <c r="A24" t="s">
        <v>158</v>
      </c>
      <c r="B24" s="27">
        <f>L11</f>
        <v>28.399107557249447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110C-332E-439A-8D6C-FCF723858DD2}">
  <dimension ref="A1:S35"/>
  <sheetViews>
    <sheetView zoomScale="70" zoomScaleNormal="70" workbookViewId="0">
      <selection activeCell="C40" sqref="C40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92663925.189999998</v>
      </c>
      <c r="M4" s="62">
        <f>SUM(B4:L4)</f>
        <v>782770971.45000005</v>
      </c>
    </row>
    <row r="5" spans="1:19" s="42" customFormat="1" ht="12.5" x14ac:dyDescent="0.2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218816.88</v>
      </c>
      <c r="F5" s="39">
        <v>195907.55</v>
      </c>
      <c r="G5" s="39">
        <v>184517.24</v>
      </c>
      <c r="H5" s="39">
        <v>152358.65</v>
      </c>
      <c r="I5" s="39">
        <v>115033.62</v>
      </c>
      <c r="J5" s="39">
        <v>63449.43</v>
      </c>
      <c r="K5" s="39">
        <v>1845.44</v>
      </c>
      <c r="L5" s="39">
        <v>0.13</v>
      </c>
      <c r="M5" s="63">
        <f>SUM(B5:L5)</f>
        <v>1643255.5899999996</v>
      </c>
    </row>
    <row r="6" spans="1:19" s="42" customFormat="1" ht="12.5" x14ac:dyDescent="0.25">
      <c r="A6" s="58" t="s">
        <v>153</v>
      </c>
      <c r="B6" s="39">
        <v>32487.38</v>
      </c>
      <c r="C6" s="39">
        <v>38732.78</v>
      </c>
      <c r="D6" s="39">
        <v>42707.55</v>
      </c>
      <c r="E6" s="39">
        <v>56551.35</v>
      </c>
      <c r="F6" s="39">
        <v>73934.31</v>
      </c>
      <c r="G6" s="39">
        <v>64419.16</v>
      </c>
      <c r="H6" s="39">
        <v>83894.82</v>
      </c>
      <c r="I6" s="39">
        <v>77078.81</v>
      </c>
      <c r="J6" s="39">
        <v>67919.55</v>
      </c>
      <c r="K6" s="39">
        <v>10.41</v>
      </c>
      <c r="L6" s="39">
        <v>0.98</v>
      </c>
      <c r="M6" s="63">
        <f>SUM(B6:L6)</f>
        <v>537737.10000000009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62099316.420000002</v>
      </c>
      <c r="F7" s="63">
        <f>F4-F5+F6</f>
        <v>64447612.730000004</v>
      </c>
      <c r="G7" s="63">
        <f>G4-G5+G6</f>
        <v>69063877.129999995</v>
      </c>
      <c r="H7" s="63">
        <f t="shared" ref="H7" si="1">H4-H5+H6</f>
        <v>72957608.299999982</v>
      </c>
      <c r="I7" s="63">
        <f>I4-I5+I6</f>
        <v>78346546.849999994</v>
      </c>
      <c r="J7" s="63">
        <f>J4-J5+J6</f>
        <v>82880852.579999983</v>
      </c>
      <c r="K7" s="63">
        <f>K4-K5+K6</f>
        <v>85855801.349999994</v>
      </c>
      <c r="L7" s="63">
        <f>L4-L5+L6</f>
        <v>92663926.040000007</v>
      </c>
      <c r="M7" s="63">
        <f>M4-M5+M6</f>
        <v>781665452.96000004</v>
      </c>
    </row>
    <row r="8" spans="1:19" s="42" customFormat="1" x14ac:dyDescent="0.35">
      <c r="A8" s="58" t="s">
        <v>155</v>
      </c>
      <c r="B8" s="20">
        <v>271324.86</v>
      </c>
      <c r="C8" s="20">
        <v>298062.42</v>
      </c>
      <c r="D8" s="20">
        <v>472683.05</v>
      </c>
      <c r="E8" s="20">
        <v>661826.85</v>
      </c>
      <c r="F8" s="20">
        <v>903838.51</v>
      </c>
      <c r="G8" s="20">
        <v>1312510.6599999999</v>
      </c>
      <c r="H8" s="20">
        <v>1653614.7</v>
      </c>
      <c r="I8" s="20">
        <v>2442944.14</v>
      </c>
      <c r="J8" s="20">
        <v>3398522.1</v>
      </c>
      <c r="K8" s="20">
        <v>4889078.0199999996</v>
      </c>
      <c r="L8" s="20">
        <v>41940996.049999997</v>
      </c>
      <c r="M8" s="63">
        <f>SUM(B8:L8)</f>
        <v>58245401.359999999</v>
      </c>
    </row>
    <row r="9" spans="1:19" s="42" customFormat="1" x14ac:dyDescent="0.35">
      <c r="A9" s="58" t="s">
        <v>156</v>
      </c>
      <c r="B9" s="59">
        <v>219.27</v>
      </c>
      <c r="C9" s="59">
        <v>0</v>
      </c>
      <c r="D9" s="59">
        <v>2037.22</v>
      </c>
      <c r="E9" s="59">
        <v>0</v>
      </c>
      <c r="F9" s="59">
        <v>96.94</v>
      </c>
      <c r="G9" s="59">
        <v>942.66</v>
      </c>
      <c r="H9" s="59">
        <v>939.24</v>
      </c>
      <c r="I9" s="59">
        <v>1704.29</v>
      </c>
      <c r="J9" s="59">
        <v>2580.62</v>
      </c>
      <c r="K9" s="59">
        <v>99964.54</v>
      </c>
      <c r="L9" s="20">
        <v>241548.62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56370656.519999996</v>
      </c>
      <c r="C10" s="7">
        <f t="shared" si="2"/>
        <v>56935241.880000003</v>
      </c>
      <c r="D10" s="7">
        <f t="shared" si="2"/>
        <v>58999686.339999996</v>
      </c>
      <c r="E10" s="7">
        <f t="shared" si="2"/>
        <v>61437489.57</v>
      </c>
      <c r="F10" s="7">
        <f t="shared" si="2"/>
        <v>63543677.280000001</v>
      </c>
      <c r="G10" s="7">
        <f t="shared" si="2"/>
        <v>67750423.810000002</v>
      </c>
      <c r="H10" s="7">
        <f t="shared" si="2"/>
        <v>71303054.359999985</v>
      </c>
      <c r="I10" s="7">
        <f t="shared" si="2"/>
        <v>75901898.419999987</v>
      </c>
      <c r="J10" s="7">
        <f t="shared" si="2"/>
        <v>79479749.859999985</v>
      </c>
      <c r="K10" s="7">
        <f t="shared" si="2"/>
        <v>80866758.789999992</v>
      </c>
      <c r="L10" s="7">
        <f t="shared" si="2"/>
        <v>50481381.370000012</v>
      </c>
      <c r="M10" s="7">
        <f>M7-M8</f>
        <v>723420051.60000002</v>
      </c>
      <c r="N10" s="25"/>
    </row>
    <row r="11" spans="1:19" x14ac:dyDescent="0.35">
      <c r="A11" s="22" t="s">
        <v>15</v>
      </c>
      <c r="B11" s="26">
        <f t="shared" ref="B11:M11" si="3">B10/B4*100</f>
        <v>99.176956666154268</v>
      </c>
      <c r="C11" s="26">
        <f t="shared" si="3"/>
        <v>99.136566986405867</v>
      </c>
      <c r="D11" s="26">
        <f t="shared" si="3"/>
        <v>98.863828506089618</v>
      </c>
      <c r="E11" s="26">
        <f t="shared" si="3"/>
        <v>98.676403081659885</v>
      </c>
      <c r="F11" s="26">
        <f t="shared" si="3"/>
        <v>98.411158017217815</v>
      </c>
      <c r="G11" s="26">
        <f t="shared" si="3"/>
        <v>97.927914093330699</v>
      </c>
      <c r="H11" s="26">
        <f>H10/H4*100</f>
        <v>97.640544370327461</v>
      </c>
      <c r="I11" s="26">
        <f>I10/I4*100</f>
        <v>96.832788131040843</v>
      </c>
      <c r="J11" s="26">
        <f>J10/J4*100</f>
        <v>95.901567492235344</v>
      </c>
      <c r="K11" s="26">
        <f>K10/K4*100</f>
        <v>94.187031229335588</v>
      </c>
      <c r="L11" s="26">
        <f>L10/L4*100</f>
        <v>54.477922521080302</v>
      </c>
      <c r="M11" s="26">
        <f t="shared" si="3"/>
        <v>92.417843530904221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99.176956666154268</v>
      </c>
    </row>
    <row r="15" spans="1:19" x14ac:dyDescent="0.35">
      <c r="A15" t="s">
        <v>31</v>
      </c>
      <c r="B15" s="27">
        <f>C11</f>
        <v>99.136566986405867</v>
      </c>
      <c r="R15" s="10"/>
    </row>
    <row r="16" spans="1:19" x14ac:dyDescent="0.35">
      <c r="A16" t="s">
        <v>48</v>
      </c>
      <c r="B16" s="27">
        <f>D11</f>
        <v>98.863828506089618</v>
      </c>
    </row>
    <row r="17" spans="1:15" x14ac:dyDescent="0.35">
      <c r="A17" t="s">
        <v>65</v>
      </c>
      <c r="B17" s="27">
        <f>E11</f>
        <v>98.676403081659885</v>
      </c>
    </row>
    <row r="18" spans="1:15" x14ac:dyDescent="0.35">
      <c r="A18" t="s">
        <v>78</v>
      </c>
      <c r="B18" s="27">
        <f>F11</f>
        <v>98.411158017217815</v>
      </c>
    </row>
    <row r="19" spans="1:15" x14ac:dyDescent="0.35">
      <c r="A19" t="s">
        <v>80</v>
      </c>
      <c r="B19" s="27">
        <f>G11</f>
        <v>97.927914093330699</v>
      </c>
    </row>
    <row r="20" spans="1:15" x14ac:dyDescent="0.35">
      <c r="A20" t="s">
        <v>91</v>
      </c>
      <c r="B20" s="27">
        <f>H11</f>
        <v>97.640544370327461</v>
      </c>
    </row>
    <row r="21" spans="1:15" x14ac:dyDescent="0.35">
      <c r="A21" t="s">
        <v>111</v>
      </c>
      <c r="B21" s="27">
        <f>I11</f>
        <v>96.832788131040843</v>
      </c>
    </row>
    <row r="22" spans="1:15" x14ac:dyDescent="0.35">
      <c r="A22" t="s">
        <v>135</v>
      </c>
      <c r="B22" s="27">
        <f>J11</f>
        <v>95.901567492235344</v>
      </c>
    </row>
    <row r="23" spans="1:15" x14ac:dyDescent="0.35">
      <c r="A23" t="s">
        <v>157</v>
      </c>
      <c r="B23" s="27">
        <f>K11</f>
        <v>94.187031229335588</v>
      </c>
    </row>
    <row r="24" spans="1:15" x14ac:dyDescent="0.35">
      <c r="A24" t="s">
        <v>158</v>
      </c>
      <c r="B24" s="27">
        <f>L11</f>
        <v>54.477922521080302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4AE0-25D8-43BF-B225-96F583291E71}">
  <dimension ref="A1:S35"/>
  <sheetViews>
    <sheetView zoomScale="70" zoomScaleNormal="70" workbookViewId="0">
      <selection activeCell="E2" sqref="E2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92692897.420000002</v>
      </c>
      <c r="M4" s="62">
        <f>SUM(B4:L4)</f>
        <v>782799943.67999995</v>
      </c>
    </row>
    <row r="5" spans="1:19" s="42" customFormat="1" x14ac:dyDescent="0.3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218816.88</v>
      </c>
      <c r="F5" s="39">
        <v>195907.55</v>
      </c>
      <c r="G5" s="39">
        <v>184517.24</v>
      </c>
      <c r="H5">
        <v>152358.65</v>
      </c>
      <c r="I5">
        <v>115097.29</v>
      </c>
      <c r="J5">
        <v>64092.85</v>
      </c>
      <c r="K5">
        <v>1869.74</v>
      </c>
      <c r="L5" s="39">
        <v>0.25</v>
      </c>
      <c r="M5" s="63">
        <f>SUM(B5:L5)</f>
        <v>1643987.1</v>
      </c>
    </row>
    <row r="6" spans="1:19" s="42" customFormat="1" x14ac:dyDescent="0.35">
      <c r="A6" s="58" t="s">
        <v>153</v>
      </c>
      <c r="B6" s="39">
        <v>32487.38</v>
      </c>
      <c r="C6" s="39">
        <v>38732.78</v>
      </c>
      <c r="D6" s="39">
        <v>42707.55</v>
      </c>
      <c r="E6" s="39">
        <v>56551.35</v>
      </c>
      <c r="F6">
        <v>73940.56</v>
      </c>
      <c r="G6">
        <v>64685.63</v>
      </c>
      <c r="H6" s="39">
        <v>83894.82</v>
      </c>
      <c r="I6">
        <v>77258.039999999994</v>
      </c>
      <c r="J6">
        <v>69065.78</v>
      </c>
      <c r="K6" s="39">
        <v>10.41</v>
      </c>
      <c r="L6">
        <v>8.65</v>
      </c>
      <c r="M6" s="63">
        <f>SUM(B6:L6)</f>
        <v>539342.95000000007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62099316.420000002</v>
      </c>
      <c r="F7" s="63">
        <f>F4-F5+F6</f>
        <v>64447618.980000004</v>
      </c>
      <c r="G7" s="63">
        <f>G4-G5+G6</f>
        <v>69064143.599999994</v>
      </c>
      <c r="H7" s="63">
        <f t="shared" ref="H7" si="1">H4-H5+H6</f>
        <v>72957608.299999982</v>
      </c>
      <c r="I7" s="63">
        <f>I4-I5+I6</f>
        <v>78346662.409999996</v>
      </c>
      <c r="J7" s="63">
        <f>J4-J5+J6</f>
        <v>82881355.390000001</v>
      </c>
      <c r="K7" s="63">
        <f>K4-K5+K6</f>
        <v>85855777.049999997</v>
      </c>
      <c r="L7" s="63">
        <f>L4-L5+L6</f>
        <v>92692905.820000008</v>
      </c>
      <c r="M7" s="63">
        <f>M4-M5+M6</f>
        <v>781695299.52999997</v>
      </c>
    </row>
    <row r="8" spans="1:19" s="42" customFormat="1" ht="12.5" x14ac:dyDescent="0.25">
      <c r="A8" s="58" t="s">
        <v>155</v>
      </c>
      <c r="B8" s="59">
        <v>268365.71999999997</v>
      </c>
      <c r="C8" s="59">
        <v>293446.23</v>
      </c>
      <c r="D8" s="59">
        <v>464514.7</v>
      </c>
      <c r="E8" s="59">
        <v>646916.96</v>
      </c>
      <c r="F8" s="59">
        <v>885208.07</v>
      </c>
      <c r="G8" s="59">
        <v>1283799.79</v>
      </c>
      <c r="H8" s="59">
        <v>1611482.99</v>
      </c>
      <c r="I8" s="59">
        <v>2361059.04</v>
      </c>
      <c r="J8" s="59">
        <v>3224261.11</v>
      </c>
      <c r="K8" s="59">
        <v>4410885.87</v>
      </c>
      <c r="L8" s="59">
        <v>17842478.870000001</v>
      </c>
      <c r="M8" s="63">
        <f>SUM(B8:L8)</f>
        <v>33292419.350000001</v>
      </c>
    </row>
    <row r="9" spans="1:19" s="42" customFormat="1" ht="12.5" x14ac:dyDescent="0.25">
      <c r="A9" s="58" t="s">
        <v>156</v>
      </c>
      <c r="B9" s="59">
        <v>219.27</v>
      </c>
      <c r="C9" s="59">
        <v>0</v>
      </c>
      <c r="D9" s="59">
        <v>12.3</v>
      </c>
      <c r="E9" s="59">
        <v>0</v>
      </c>
      <c r="F9" s="59">
        <v>96.94</v>
      </c>
      <c r="G9" s="59">
        <v>928.67</v>
      </c>
      <c r="H9" s="59">
        <v>66.13</v>
      </c>
      <c r="I9" s="59">
        <v>88.25</v>
      </c>
      <c r="J9" s="59">
        <v>1771.39</v>
      </c>
      <c r="K9" s="59">
        <v>76879.240000000005</v>
      </c>
      <c r="L9" s="59">
        <v>321650.05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56373615.659999996</v>
      </c>
      <c r="C10" s="7">
        <f t="shared" si="2"/>
        <v>56939858.070000008</v>
      </c>
      <c r="D10" s="7">
        <f t="shared" si="2"/>
        <v>59009879.609999999</v>
      </c>
      <c r="E10" s="7">
        <f t="shared" si="2"/>
        <v>61452399.460000001</v>
      </c>
      <c r="F10" s="7">
        <f t="shared" si="2"/>
        <v>63562313.970000006</v>
      </c>
      <c r="G10" s="7">
        <f t="shared" si="2"/>
        <v>67779415.140000001</v>
      </c>
      <c r="H10" s="7">
        <f t="shared" si="2"/>
        <v>71346059.179999977</v>
      </c>
      <c r="I10" s="7">
        <f t="shared" si="2"/>
        <v>75985515.11999999</v>
      </c>
      <c r="J10" s="7">
        <f t="shared" si="2"/>
        <v>79655322.890000001</v>
      </c>
      <c r="K10" s="7">
        <f t="shared" si="2"/>
        <v>81368011.939999998</v>
      </c>
      <c r="L10" s="7">
        <f t="shared" si="2"/>
        <v>74528776.900000006</v>
      </c>
      <c r="M10" s="7">
        <f>M7-M8</f>
        <v>748402880.17999995</v>
      </c>
      <c r="N10" s="25"/>
    </row>
    <row r="11" spans="1:19" x14ac:dyDescent="0.35">
      <c r="A11" s="22" t="s">
        <v>15</v>
      </c>
      <c r="B11" s="26">
        <f t="shared" ref="B11:M11" si="3">B10/B4*100</f>
        <v>99.182162894317415</v>
      </c>
      <c r="C11" s="26">
        <f t="shared" si="3"/>
        <v>99.144604771335665</v>
      </c>
      <c r="D11" s="26">
        <f t="shared" si="3"/>
        <v>98.88090903244003</v>
      </c>
      <c r="E11" s="26">
        <f t="shared" si="3"/>
        <v>98.700350256680238</v>
      </c>
      <c r="F11" s="26">
        <f t="shared" si="3"/>
        <v>98.44002097137809</v>
      </c>
      <c r="G11" s="26">
        <f t="shared" si="3"/>
        <v>97.969818782837194</v>
      </c>
      <c r="H11" s="26">
        <f>H10/H4*100</f>
        <v>97.699434050061896</v>
      </c>
      <c r="I11" s="26">
        <f>I10/I4*100</f>
        <v>96.939463172954987</v>
      </c>
      <c r="J11" s="26">
        <f>J10/J4*100</f>
        <v>96.113416784866757</v>
      </c>
      <c r="K11" s="26">
        <f>K10/K4*100</f>
        <v>94.770850177927997</v>
      </c>
      <c r="L11" s="26">
        <f>L10/L4*100</f>
        <v>80.403978054870052</v>
      </c>
      <c r="M11" s="26">
        <f t="shared" si="3"/>
        <v>95.605893462600818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99.182162894317415</v>
      </c>
    </row>
    <row r="15" spans="1:19" x14ac:dyDescent="0.35">
      <c r="A15" t="s">
        <v>31</v>
      </c>
      <c r="B15" s="27">
        <f>C11</f>
        <v>99.144604771335665</v>
      </c>
      <c r="R15" s="10"/>
    </row>
    <row r="16" spans="1:19" x14ac:dyDescent="0.35">
      <c r="A16" t="s">
        <v>48</v>
      </c>
      <c r="B16" s="27">
        <f>D11</f>
        <v>98.88090903244003</v>
      </c>
    </row>
    <row r="17" spans="1:15" x14ac:dyDescent="0.35">
      <c r="A17" t="s">
        <v>65</v>
      </c>
      <c r="B17" s="27">
        <f>E11</f>
        <v>98.700350256680238</v>
      </c>
    </row>
    <row r="18" spans="1:15" x14ac:dyDescent="0.35">
      <c r="A18" t="s">
        <v>78</v>
      </c>
      <c r="B18" s="27">
        <f>F11</f>
        <v>98.44002097137809</v>
      </c>
    </row>
    <row r="19" spans="1:15" x14ac:dyDescent="0.35">
      <c r="A19" t="s">
        <v>80</v>
      </c>
      <c r="B19" s="27">
        <f>G11</f>
        <v>97.969818782837194</v>
      </c>
    </row>
    <row r="20" spans="1:15" x14ac:dyDescent="0.35">
      <c r="A20" t="s">
        <v>91</v>
      </c>
      <c r="B20" s="27">
        <f>H11</f>
        <v>97.699434050061896</v>
      </c>
    </row>
    <row r="21" spans="1:15" x14ac:dyDescent="0.35">
      <c r="A21" t="s">
        <v>111</v>
      </c>
      <c r="B21" s="27">
        <f>I11</f>
        <v>96.939463172954987</v>
      </c>
    </row>
    <row r="22" spans="1:15" x14ac:dyDescent="0.35">
      <c r="A22" t="s">
        <v>135</v>
      </c>
      <c r="B22" s="27">
        <f>J11</f>
        <v>96.113416784866757</v>
      </c>
    </row>
    <row r="23" spans="1:15" x14ac:dyDescent="0.35">
      <c r="A23" t="s">
        <v>157</v>
      </c>
      <c r="B23" s="27">
        <f>K11</f>
        <v>94.770850177927997</v>
      </c>
    </row>
    <row r="24" spans="1:15" x14ac:dyDescent="0.35">
      <c r="A24" t="s">
        <v>158</v>
      </c>
      <c r="B24" s="27">
        <f>L11</f>
        <v>80.403978054870052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1F14-678E-4B15-98BD-3C761A5A26B8}">
  <dimension ref="A1:S35"/>
  <sheetViews>
    <sheetView zoomScale="70" zoomScaleNormal="70" workbookViewId="0">
      <selection activeCell="I78" sqref="I78:L78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2">
        <f>SUM(B4:L4)</f>
        <v>782859026.49000001</v>
      </c>
    </row>
    <row r="5" spans="1:19" s="42" customFormat="1" ht="12.5" x14ac:dyDescent="0.2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245524.52</v>
      </c>
      <c r="F5" s="39">
        <v>227817.25</v>
      </c>
      <c r="G5" s="39">
        <v>219464.01</v>
      </c>
      <c r="H5" s="58">
        <v>183230.96</v>
      </c>
      <c r="I5" s="58">
        <v>158472.12</v>
      </c>
      <c r="J5" s="58">
        <v>123157.62</v>
      </c>
      <c r="K5" s="58">
        <v>57259.96</v>
      </c>
      <c r="L5" s="39">
        <v>7344.4</v>
      </c>
      <c r="M5" s="63">
        <f>SUM(B5:L5)</f>
        <v>1933597.4899999998</v>
      </c>
    </row>
    <row r="6" spans="1:19" s="42" customFormat="1" ht="12.5" x14ac:dyDescent="0.25">
      <c r="A6" s="58" t="s">
        <v>153</v>
      </c>
      <c r="B6" s="39">
        <v>32487.38</v>
      </c>
      <c r="C6" s="39">
        <v>38732.78</v>
      </c>
      <c r="D6" s="39">
        <v>42707.55</v>
      </c>
      <c r="E6" s="39">
        <v>57031.47</v>
      </c>
      <c r="F6" s="58">
        <v>73940.56</v>
      </c>
      <c r="G6" s="58">
        <v>64867.47</v>
      </c>
      <c r="H6" s="39">
        <v>84255.82</v>
      </c>
      <c r="I6" s="58">
        <v>77625.27</v>
      </c>
      <c r="J6" s="58">
        <v>70242.880000000005</v>
      </c>
      <c r="K6" s="39">
        <v>40063.910000000003</v>
      </c>
      <c r="L6" s="58">
        <v>29.57</v>
      </c>
      <c r="M6" s="63">
        <f>SUM(B6:L6)</f>
        <v>581984.65999999992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62073088.899999999</v>
      </c>
      <c r="F7" s="63">
        <f>F4-F5+F6</f>
        <v>64415709.280000001</v>
      </c>
      <c r="G7" s="63">
        <f>G4-G5+G6</f>
        <v>69029378.669999987</v>
      </c>
      <c r="H7" s="63">
        <f t="shared" ref="H7" si="1">H4-H5+H6</f>
        <v>72927096.989999995</v>
      </c>
      <c r="I7" s="63">
        <f>I4-I5+I6</f>
        <v>78303654.809999987</v>
      </c>
      <c r="J7" s="63">
        <f>J4-J5+J6</f>
        <v>82823467.719999984</v>
      </c>
      <c r="K7" s="63">
        <f>K4-K5+K6</f>
        <v>85840440.329999998</v>
      </c>
      <c r="L7" s="63">
        <f>L4-L5+L6</f>
        <v>92744665.399999991</v>
      </c>
      <c r="M7" s="63">
        <f>M4-M5+M6</f>
        <v>781507413.65999997</v>
      </c>
    </row>
    <row r="8" spans="1:19" s="42" customFormat="1" ht="12.5" x14ac:dyDescent="0.25">
      <c r="A8" s="58" t="s">
        <v>155</v>
      </c>
      <c r="B8" s="59">
        <v>257134.77</v>
      </c>
      <c r="C8" s="59">
        <v>276311.84000000003</v>
      </c>
      <c r="D8" s="59">
        <v>432445.91</v>
      </c>
      <c r="E8" s="59">
        <v>608904.91</v>
      </c>
      <c r="F8" s="59">
        <v>832852.4</v>
      </c>
      <c r="G8" s="59">
        <v>1222784.24</v>
      </c>
      <c r="H8" s="59">
        <v>1542682.37</v>
      </c>
      <c r="I8" s="59">
        <v>2244732.14</v>
      </c>
      <c r="J8" s="59">
        <v>3014335.89</v>
      </c>
      <c r="K8" s="59">
        <v>4029617.7</v>
      </c>
      <c r="L8" s="59">
        <v>6809242.6200000001</v>
      </c>
      <c r="M8" s="63">
        <f>SUM(B8:L8)</f>
        <v>21271044.790000003</v>
      </c>
    </row>
    <row r="9" spans="1:19" s="42" customFormat="1" ht="12.5" x14ac:dyDescent="0.25">
      <c r="A9" s="58" t="s">
        <v>156</v>
      </c>
      <c r="B9" s="59">
        <v>219.27</v>
      </c>
      <c r="C9" s="59">
        <v>101</v>
      </c>
      <c r="D9" s="59">
        <v>12.3</v>
      </c>
      <c r="E9" s="59">
        <v>0</v>
      </c>
      <c r="F9" s="59">
        <v>96.94</v>
      </c>
      <c r="G9" s="59">
        <v>969.71</v>
      </c>
      <c r="H9" s="59">
        <v>66.13</v>
      </c>
      <c r="I9" s="59">
        <v>88.25</v>
      </c>
      <c r="J9" s="59">
        <v>1573.52</v>
      </c>
      <c r="K9" s="59">
        <v>1834.43</v>
      </c>
      <c r="L9" s="59">
        <v>210211.68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56384846.609999999</v>
      </c>
      <c r="C10" s="7">
        <f t="shared" si="2"/>
        <v>56956891.460000001</v>
      </c>
      <c r="D10" s="7">
        <f t="shared" si="2"/>
        <v>59041948.399999999</v>
      </c>
      <c r="E10" s="7">
        <f t="shared" si="2"/>
        <v>61464183.990000002</v>
      </c>
      <c r="F10" s="7">
        <f t="shared" si="2"/>
        <v>63582759.939999998</v>
      </c>
      <c r="G10" s="7">
        <f t="shared" si="2"/>
        <v>67805624.719999984</v>
      </c>
      <c r="H10" s="7">
        <f t="shared" si="2"/>
        <v>71384348.489999995</v>
      </c>
      <c r="I10" s="7">
        <f t="shared" si="2"/>
        <v>76058834.419999987</v>
      </c>
      <c r="J10" s="7">
        <f t="shared" si="2"/>
        <v>79807558.309999987</v>
      </c>
      <c r="K10" s="7">
        <f t="shared" si="2"/>
        <v>81808988.200000003</v>
      </c>
      <c r="L10" s="7">
        <f t="shared" si="2"/>
        <v>85725211.099999994</v>
      </c>
      <c r="M10" s="7">
        <f>M7-M8</f>
        <v>760236368.87</v>
      </c>
      <c r="N10" s="25"/>
    </row>
    <row r="11" spans="1:19" x14ac:dyDescent="0.35">
      <c r="A11" s="22" t="s">
        <v>15</v>
      </c>
      <c r="B11" s="26">
        <f t="shared" ref="B11:M11" si="3">B10/B4*100</f>
        <v>99.201922313671957</v>
      </c>
      <c r="C11" s="26">
        <f t="shared" si="3"/>
        <v>99.174263586385564</v>
      </c>
      <c r="D11" s="26">
        <f t="shared" si="3"/>
        <v>98.93464564616859</v>
      </c>
      <c r="E11" s="26">
        <f t="shared" si="3"/>
        <v>98.719277707013035</v>
      </c>
      <c r="F11" s="26">
        <f t="shared" si="3"/>
        <v>98.471685987798509</v>
      </c>
      <c r="G11" s="26">
        <f t="shared" si="3"/>
        <v>98.007702671296087</v>
      </c>
      <c r="H11" s="26">
        <f>H10/H4*100</f>
        <v>97.751866433296016</v>
      </c>
      <c r="I11" s="26">
        <f>I10/I4*100</f>
        <v>97.033001179126188</v>
      </c>
      <c r="J11" s="26">
        <f>J10/J4*100</f>
        <v>96.297106535168609</v>
      </c>
      <c r="K11" s="26">
        <f>K10/K4*100</f>
        <v>95.284463501789233</v>
      </c>
      <c r="L11" s="26">
        <f>L10/L4*100</f>
        <v>92.424130339238573</v>
      </c>
      <c r="M11" s="26">
        <f t="shared" si="3"/>
        <v>97.110251417623658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99.201922313671957</v>
      </c>
    </row>
    <row r="15" spans="1:19" x14ac:dyDescent="0.35">
      <c r="A15" t="s">
        <v>31</v>
      </c>
      <c r="B15" s="27">
        <f>C11</f>
        <v>99.174263586385564</v>
      </c>
      <c r="R15" s="10"/>
    </row>
    <row r="16" spans="1:19" x14ac:dyDescent="0.35">
      <c r="A16" t="s">
        <v>48</v>
      </c>
      <c r="B16" s="27">
        <f>D11</f>
        <v>98.93464564616859</v>
      </c>
    </row>
    <row r="17" spans="1:15" x14ac:dyDescent="0.35">
      <c r="A17" t="s">
        <v>65</v>
      </c>
      <c r="B17" s="27">
        <f>E11</f>
        <v>98.719277707013035</v>
      </c>
    </row>
    <row r="18" spans="1:15" x14ac:dyDescent="0.35">
      <c r="A18" t="s">
        <v>78</v>
      </c>
      <c r="B18" s="27">
        <f>F11</f>
        <v>98.471685987798509</v>
      </c>
    </row>
    <row r="19" spans="1:15" x14ac:dyDescent="0.35">
      <c r="A19" t="s">
        <v>80</v>
      </c>
      <c r="B19" s="27">
        <f>G11</f>
        <v>98.007702671296087</v>
      </c>
    </row>
    <row r="20" spans="1:15" x14ac:dyDescent="0.35">
      <c r="A20" t="s">
        <v>91</v>
      </c>
      <c r="B20" s="27">
        <f>H11</f>
        <v>97.751866433296016</v>
      </c>
    </row>
    <row r="21" spans="1:15" x14ac:dyDescent="0.35">
      <c r="A21" t="s">
        <v>111</v>
      </c>
      <c r="B21" s="27">
        <f>I11</f>
        <v>97.033001179126188</v>
      </c>
    </row>
    <row r="22" spans="1:15" x14ac:dyDescent="0.35">
      <c r="A22" t="s">
        <v>135</v>
      </c>
      <c r="B22" s="27">
        <f>J11</f>
        <v>96.297106535168609</v>
      </c>
    </row>
    <row r="23" spans="1:15" x14ac:dyDescent="0.35">
      <c r="A23" t="s">
        <v>157</v>
      </c>
      <c r="B23" s="27">
        <f>K11</f>
        <v>95.284463501789233</v>
      </c>
    </row>
    <row r="24" spans="1:15" x14ac:dyDescent="0.35">
      <c r="A24" t="s">
        <v>158</v>
      </c>
      <c r="B24" s="27">
        <f>L11</f>
        <v>92.424130339238573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1060-7C54-4520-8F7D-731F898EE1E9}">
  <dimension ref="A1:T35"/>
  <sheetViews>
    <sheetView zoomScale="70" zoomScaleNormal="70" workbookViewId="0">
      <selection sqref="A1:XFD1048576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7.08984375" customWidth="1"/>
    <col min="13" max="13" width="16.90625" bestFit="1" customWidth="1"/>
    <col min="14" max="14" width="17.90625" bestFit="1" customWidth="1"/>
    <col min="15" max="15" width="17.08984375" bestFit="1" customWidth="1"/>
    <col min="16" max="16" width="17.08984375" customWidth="1"/>
    <col min="17" max="18" width="17.90625" bestFit="1" customWidth="1"/>
    <col min="19" max="19" width="17.90625" customWidth="1"/>
    <col min="20" max="20" width="18.54296875" bestFit="1" customWidth="1"/>
    <col min="21" max="21" width="13.90625" bestFit="1" customWidth="1"/>
    <col min="259" max="259" width="32.08984375" customWidth="1"/>
    <col min="260" max="261" width="17.90625" bestFit="1" customWidth="1"/>
    <col min="262" max="263" width="17.08984375" bestFit="1" customWidth="1"/>
    <col min="264" max="268" width="17.90625" bestFit="1" customWidth="1"/>
    <col min="269" max="269" width="17.08984375" bestFit="1" customWidth="1"/>
    <col min="270" max="270" width="16.90625" bestFit="1" customWidth="1"/>
    <col min="271" max="271" width="17.90625" bestFit="1" customWidth="1"/>
    <col min="272" max="272" width="17.08984375" bestFit="1" customWidth="1"/>
    <col min="273" max="274" width="17.90625" bestFit="1" customWidth="1"/>
    <col min="275" max="275" width="17.90625" customWidth="1"/>
    <col min="276" max="276" width="18.54296875" bestFit="1" customWidth="1"/>
    <col min="277" max="277" width="13.90625" bestFit="1" customWidth="1"/>
    <col min="515" max="515" width="32.08984375" customWidth="1"/>
    <col min="516" max="517" width="17.90625" bestFit="1" customWidth="1"/>
    <col min="518" max="519" width="17.08984375" bestFit="1" customWidth="1"/>
    <col min="520" max="524" width="17.90625" bestFit="1" customWidth="1"/>
    <col min="525" max="525" width="17.08984375" bestFit="1" customWidth="1"/>
    <col min="526" max="526" width="16.90625" bestFit="1" customWidth="1"/>
    <col min="527" max="527" width="17.90625" bestFit="1" customWidth="1"/>
    <col min="528" max="528" width="17.08984375" bestFit="1" customWidth="1"/>
    <col min="529" max="530" width="17.90625" bestFit="1" customWidth="1"/>
    <col min="531" max="531" width="17.90625" customWidth="1"/>
    <col min="532" max="532" width="18.54296875" bestFit="1" customWidth="1"/>
    <col min="533" max="533" width="13.90625" bestFit="1" customWidth="1"/>
    <col min="771" max="771" width="32.08984375" customWidth="1"/>
    <col min="772" max="773" width="17.90625" bestFit="1" customWidth="1"/>
    <col min="774" max="775" width="17.08984375" bestFit="1" customWidth="1"/>
    <col min="776" max="780" width="17.90625" bestFit="1" customWidth="1"/>
    <col min="781" max="781" width="17.08984375" bestFit="1" customWidth="1"/>
    <col min="782" max="782" width="16.90625" bestFit="1" customWidth="1"/>
    <col min="783" max="783" width="17.90625" bestFit="1" customWidth="1"/>
    <col min="784" max="784" width="17.08984375" bestFit="1" customWidth="1"/>
    <col min="785" max="786" width="17.90625" bestFit="1" customWidth="1"/>
    <col min="787" max="787" width="17.90625" customWidth="1"/>
    <col min="788" max="788" width="18.54296875" bestFit="1" customWidth="1"/>
    <col min="789" max="789" width="13.90625" bestFit="1" customWidth="1"/>
    <col min="1027" max="1027" width="32.08984375" customWidth="1"/>
    <col min="1028" max="1029" width="17.90625" bestFit="1" customWidth="1"/>
    <col min="1030" max="1031" width="17.08984375" bestFit="1" customWidth="1"/>
    <col min="1032" max="1036" width="17.90625" bestFit="1" customWidth="1"/>
    <col min="1037" max="1037" width="17.08984375" bestFit="1" customWidth="1"/>
    <col min="1038" max="1038" width="16.90625" bestFit="1" customWidth="1"/>
    <col min="1039" max="1039" width="17.90625" bestFit="1" customWidth="1"/>
    <col min="1040" max="1040" width="17.08984375" bestFit="1" customWidth="1"/>
    <col min="1041" max="1042" width="17.90625" bestFit="1" customWidth="1"/>
    <col min="1043" max="1043" width="17.90625" customWidth="1"/>
    <col min="1044" max="1044" width="18.54296875" bestFit="1" customWidth="1"/>
    <col min="1045" max="1045" width="13.90625" bestFit="1" customWidth="1"/>
    <col min="1283" max="1283" width="32.08984375" customWidth="1"/>
    <col min="1284" max="1285" width="17.90625" bestFit="1" customWidth="1"/>
    <col min="1286" max="1287" width="17.08984375" bestFit="1" customWidth="1"/>
    <col min="1288" max="1292" width="17.90625" bestFit="1" customWidth="1"/>
    <col min="1293" max="1293" width="17.08984375" bestFit="1" customWidth="1"/>
    <col min="1294" max="1294" width="16.90625" bestFit="1" customWidth="1"/>
    <col min="1295" max="1295" width="17.90625" bestFit="1" customWidth="1"/>
    <col min="1296" max="1296" width="17.08984375" bestFit="1" customWidth="1"/>
    <col min="1297" max="1298" width="17.90625" bestFit="1" customWidth="1"/>
    <col min="1299" max="1299" width="17.90625" customWidth="1"/>
    <col min="1300" max="1300" width="18.54296875" bestFit="1" customWidth="1"/>
    <col min="1301" max="1301" width="13.90625" bestFit="1" customWidth="1"/>
    <col min="1539" max="1539" width="32.08984375" customWidth="1"/>
    <col min="1540" max="1541" width="17.90625" bestFit="1" customWidth="1"/>
    <col min="1542" max="1543" width="17.08984375" bestFit="1" customWidth="1"/>
    <col min="1544" max="1548" width="17.90625" bestFit="1" customWidth="1"/>
    <col min="1549" max="1549" width="17.08984375" bestFit="1" customWidth="1"/>
    <col min="1550" max="1550" width="16.90625" bestFit="1" customWidth="1"/>
    <col min="1551" max="1551" width="17.90625" bestFit="1" customWidth="1"/>
    <col min="1552" max="1552" width="17.08984375" bestFit="1" customWidth="1"/>
    <col min="1553" max="1554" width="17.90625" bestFit="1" customWidth="1"/>
    <col min="1555" max="1555" width="17.90625" customWidth="1"/>
    <col min="1556" max="1556" width="18.54296875" bestFit="1" customWidth="1"/>
    <col min="1557" max="1557" width="13.90625" bestFit="1" customWidth="1"/>
    <col min="1795" max="1795" width="32.08984375" customWidth="1"/>
    <col min="1796" max="1797" width="17.90625" bestFit="1" customWidth="1"/>
    <col min="1798" max="1799" width="17.08984375" bestFit="1" customWidth="1"/>
    <col min="1800" max="1804" width="17.90625" bestFit="1" customWidth="1"/>
    <col min="1805" max="1805" width="17.08984375" bestFit="1" customWidth="1"/>
    <col min="1806" max="1806" width="16.90625" bestFit="1" customWidth="1"/>
    <col min="1807" max="1807" width="17.90625" bestFit="1" customWidth="1"/>
    <col min="1808" max="1808" width="17.08984375" bestFit="1" customWidth="1"/>
    <col min="1809" max="1810" width="17.90625" bestFit="1" customWidth="1"/>
    <col min="1811" max="1811" width="17.90625" customWidth="1"/>
    <col min="1812" max="1812" width="18.54296875" bestFit="1" customWidth="1"/>
    <col min="1813" max="1813" width="13.90625" bestFit="1" customWidth="1"/>
    <col min="2051" max="2051" width="32.08984375" customWidth="1"/>
    <col min="2052" max="2053" width="17.90625" bestFit="1" customWidth="1"/>
    <col min="2054" max="2055" width="17.08984375" bestFit="1" customWidth="1"/>
    <col min="2056" max="2060" width="17.90625" bestFit="1" customWidth="1"/>
    <col min="2061" max="2061" width="17.08984375" bestFit="1" customWidth="1"/>
    <col min="2062" max="2062" width="16.90625" bestFit="1" customWidth="1"/>
    <col min="2063" max="2063" width="17.90625" bestFit="1" customWidth="1"/>
    <col min="2064" max="2064" width="17.08984375" bestFit="1" customWidth="1"/>
    <col min="2065" max="2066" width="17.90625" bestFit="1" customWidth="1"/>
    <col min="2067" max="2067" width="17.90625" customWidth="1"/>
    <col min="2068" max="2068" width="18.54296875" bestFit="1" customWidth="1"/>
    <col min="2069" max="2069" width="13.90625" bestFit="1" customWidth="1"/>
    <col min="2307" max="2307" width="32.08984375" customWidth="1"/>
    <col min="2308" max="2309" width="17.90625" bestFit="1" customWidth="1"/>
    <col min="2310" max="2311" width="17.08984375" bestFit="1" customWidth="1"/>
    <col min="2312" max="2316" width="17.90625" bestFit="1" customWidth="1"/>
    <col min="2317" max="2317" width="17.08984375" bestFit="1" customWidth="1"/>
    <col min="2318" max="2318" width="16.90625" bestFit="1" customWidth="1"/>
    <col min="2319" max="2319" width="17.90625" bestFit="1" customWidth="1"/>
    <col min="2320" max="2320" width="17.08984375" bestFit="1" customWidth="1"/>
    <col min="2321" max="2322" width="17.90625" bestFit="1" customWidth="1"/>
    <col min="2323" max="2323" width="17.90625" customWidth="1"/>
    <col min="2324" max="2324" width="18.54296875" bestFit="1" customWidth="1"/>
    <col min="2325" max="2325" width="13.90625" bestFit="1" customWidth="1"/>
    <col min="2563" max="2563" width="32.08984375" customWidth="1"/>
    <col min="2564" max="2565" width="17.90625" bestFit="1" customWidth="1"/>
    <col min="2566" max="2567" width="17.08984375" bestFit="1" customWidth="1"/>
    <col min="2568" max="2572" width="17.90625" bestFit="1" customWidth="1"/>
    <col min="2573" max="2573" width="17.08984375" bestFit="1" customWidth="1"/>
    <col min="2574" max="2574" width="16.90625" bestFit="1" customWidth="1"/>
    <col min="2575" max="2575" width="17.90625" bestFit="1" customWidth="1"/>
    <col min="2576" max="2576" width="17.08984375" bestFit="1" customWidth="1"/>
    <col min="2577" max="2578" width="17.90625" bestFit="1" customWidth="1"/>
    <col min="2579" max="2579" width="17.90625" customWidth="1"/>
    <col min="2580" max="2580" width="18.54296875" bestFit="1" customWidth="1"/>
    <col min="2581" max="2581" width="13.90625" bestFit="1" customWidth="1"/>
    <col min="2819" max="2819" width="32.08984375" customWidth="1"/>
    <col min="2820" max="2821" width="17.90625" bestFit="1" customWidth="1"/>
    <col min="2822" max="2823" width="17.08984375" bestFit="1" customWidth="1"/>
    <col min="2824" max="2828" width="17.90625" bestFit="1" customWidth="1"/>
    <col min="2829" max="2829" width="17.08984375" bestFit="1" customWidth="1"/>
    <col min="2830" max="2830" width="16.90625" bestFit="1" customWidth="1"/>
    <col min="2831" max="2831" width="17.90625" bestFit="1" customWidth="1"/>
    <col min="2832" max="2832" width="17.08984375" bestFit="1" customWidth="1"/>
    <col min="2833" max="2834" width="17.90625" bestFit="1" customWidth="1"/>
    <col min="2835" max="2835" width="17.90625" customWidth="1"/>
    <col min="2836" max="2836" width="18.54296875" bestFit="1" customWidth="1"/>
    <col min="2837" max="2837" width="13.90625" bestFit="1" customWidth="1"/>
    <col min="3075" max="3075" width="32.08984375" customWidth="1"/>
    <col min="3076" max="3077" width="17.90625" bestFit="1" customWidth="1"/>
    <col min="3078" max="3079" width="17.08984375" bestFit="1" customWidth="1"/>
    <col min="3080" max="3084" width="17.90625" bestFit="1" customWidth="1"/>
    <col min="3085" max="3085" width="17.08984375" bestFit="1" customWidth="1"/>
    <col min="3086" max="3086" width="16.90625" bestFit="1" customWidth="1"/>
    <col min="3087" max="3087" width="17.90625" bestFit="1" customWidth="1"/>
    <col min="3088" max="3088" width="17.08984375" bestFit="1" customWidth="1"/>
    <col min="3089" max="3090" width="17.90625" bestFit="1" customWidth="1"/>
    <col min="3091" max="3091" width="17.90625" customWidth="1"/>
    <col min="3092" max="3092" width="18.54296875" bestFit="1" customWidth="1"/>
    <col min="3093" max="3093" width="13.90625" bestFit="1" customWidth="1"/>
    <col min="3331" max="3331" width="32.08984375" customWidth="1"/>
    <col min="3332" max="3333" width="17.90625" bestFit="1" customWidth="1"/>
    <col min="3334" max="3335" width="17.08984375" bestFit="1" customWidth="1"/>
    <col min="3336" max="3340" width="17.90625" bestFit="1" customWidth="1"/>
    <col min="3341" max="3341" width="17.08984375" bestFit="1" customWidth="1"/>
    <col min="3342" max="3342" width="16.90625" bestFit="1" customWidth="1"/>
    <col min="3343" max="3343" width="17.90625" bestFit="1" customWidth="1"/>
    <col min="3344" max="3344" width="17.08984375" bestFit="1" customWidth="1"/>
    <col min="3345" max="3346" width="17.90625" bestFit="1" customWidth="1"/>
    <col min="3347" max="3347" width="17.90625" customWidth="1"/>
    <col min="3348" max="3348" width="18.54296875" bestFit="1" customWidth="1"/>
    <col min="3349" max="3349" width="13.90625" bestFit="1" customWidth="1"/>
    <col min="3587" max="3587" width="32.08984375" customWidth="1"/>
    <col min="3588" max="3589" width="17.90625" bestFit="1" customWidth="1"/>
    <col min="3590" max="3591" width="17.08984375" bestFit="1" customWidth="1"/>
    <col min="3592" max="3596" width="17.90625" bestFit="1" customWidth="1"/>
    <col min="3597" max="3597" width="17.08984375" bestFit="1" customWidth="1"/>
    <col min="3598" max="3598" width="16.90625" bestFit="1" customWidth="1"/>
    <col min="3599" max="3599" width="17.90625" bestFit="1" customWidth="1"/>
    <col min="3600" max="3600" width="17.08984375" bestFit="1" customWidth="1"/>
    <col min="3601" max="3602" width="17.90625" bestFit="1" customWidth="1"/>
    <col min="3603" max="3603" width="17.90625" customWidth="1"/>
    <col min="3604" max="3604" width="18.54296875" bestFit="1" customWidth="1"/>
    <col min="3605" max="3605" width="13.90625" bestFit="1" customWidth="1"/>
    <col min="3843" max="3843" width="32.08984375" customWidth="1"/>
    <col min="3844" max="3845" width="17.90625" bestFit="1" customWidth="1"/>
    <col min="3846" max="3847" width="17.08984375" bestFit="1" customWidth="1"/>
    <col min="3848" max="3852" width="17.90625" bestFit="1" customWidth="1"/>
    <col min="3853" max="3853" width="17.08984375" bestFit="1" customWidth="1"/>
    <col min="3854" max="3854" width="16.90625" bestFit="1" customWidth="1"/>
    <col min="3855" max="3855" width="17.90625" bestFit="1" customWidth="1"/>
    <col min="3856" max="3856" width="17.08984375" bestFit="1" customWidth="1"/>
    <col min="3857" max="3858" width="17.90625" bestFit="1" customWidth="1"/>
    <col min="3859" max="3859" width="17.90625" customWidth="1"/>
    <col min="3860" max="3860" width="18.54296875" bestFit="1" customWidth="1"/>
    <col min="3861" max="3861" width="13.90625" bestFit="1" customWidth="1"/>
    <col min="4099" max="4099" width="32.08984375" customWidth="1"/>
    <col min="4100" max="4101" width="17.90625" bestFit="1" customWidth="1"/>
    <col min="4102" max="4103" width="17.08984375" bestFit="1" customWidth="1"/>
    <col min="4104" max="4108" width="17.90625" bestFit="1" customWidth="1"/>
    <col min="4109" max="4109" width="17.08984375" bestFit="1" customWidth="1"/>
    <col min="4110" max="4110" width="16.90625" bestFit="1" customWidth="1"/>
    <col min="4111" max="4111" width="17.90625" bestFit="1" customWidth="1"/>
    <col min="4112" max="4112" width="17.08984375" bestFit="1" customWidth="1"/>
    <col min="4113" max="4114" width="17.90625" bestFit="1" customWidth="1"/>
    <col min="4115" max="4115" width="17.90625" customWidth="1"/>
    <col min="4116" max="4116" width="18.54296875" bestFit="1" customWidth="1"/>
    <col min="4117" max="4117" width="13.90625" bestFit="1" customWidth="1"/>
    <col min="4355" max="4355" width="32.08984375" customWidth="1"/>
    <col min="4356" max="4357" width="17.90625" bestFit="1" customWidth="1"/>
    <col min="4358" max="4359" width="17.08984375" bestFit="1" customWidth="1"/>
    <col min="4360" max="4364" width="17.90625" bestFit="1" customWidth="1"/>
    <col min="4365" max="4365" width="17.08984375" bestFit="1" customWidth="1"/>
    <col min="4366" max="4366" width="16.90625" bestFit="1" customWidth="1"/>
    <col min="4367" max="4367" width="17.90625" bestFit="1" customWidth="1"/>
    <col min="4368" max="4368" width="17.08984375" bestFit="1" customWidth="1"/>
    <col min="4369" max="4370" width="17.90625" bestFit="1" customWidth="1"/>
    <col min="4371" max="4371" width="17.90625" customWidth="1"/>
    <col min="4372" max="4372" width="18.54296875" bestFit="1" customWidth="1"/>
    <col min="4373" max="4373" width="13.90625" bestFit="1" customWidth="1"/>
    <col min="4611" max="4611" width="32.08984375" customWidth="1"/>
    <col min="4612" max="4613" width="17.90625" bestFit="1" customWidth="1"/>
    <col min="4614" max="4615" width="17.08984375" bestFit="1" customWidth="1"/>
    <col min="4616" max="4620" width="17.90625" bestFit="1" customWidth="1"/>
    <col min="4621" max="4621" width="17.08984375" bestFit="1" customWidth="1"/>
    <col min="4622" max="4622" width="16.90625" bestFit="1" customWidth="1"/>
    <col min="4623" max="4623" width="17.90625" bestFit="1" customWidth="1"/>
    <col min="4624" max="4624" width="17.08984375" bestFit="1" customWidth="1"/>
    <col min="4625" max="4626" width="17.90625" bestFit="1" customWidth="1"/>
    <col min="4627" max="4627" width="17.90625" customWidth="1"/>
    <col min="4628" max="4628" width="18.54296875" bestFit="1" customWidth="1"/>
    <col min="4629" max="4629" width="13.90625" bestFit="1" customWidth="1"/>
    <col min="4867" max="4867" width="32.08984375" customWidth="1"/>
    <col min="4868" max="4869" width="17.90625" bestFit="1" customWidth="1"/>
    <col min="4870" max="4871" width="17.08984375" bestFit="1" customWidth="1"/>
    <col min="4872" max="4876" width="17.90625" bestFit="1" customWidth="1"/>
    <col min="4877" max="4877" width="17.08984375" bestFit="1" customWidth="1"/>
    <col min="4878" max="4878" width="16.90625" bestFit="1" customWidth="1"/>
    <col min="4879" max="4879" width="17.90625" bestFit="1" customWidth="1"/>
    <col min="4880" max="4880" width="17.08984375" bestFit="1" customWidth="1"/>
    <col min="4881" max="4882" width="17.90625" bestFit="1" customWidth="1"/>
    <col min="4883" max="4883" width="17.90625" customWidth="1"/>
    <col min="4884" max="4884" width="18.54296875" bestFit="1" customWidth="1"/>
    <col min="4885" max="4885" width="13.90625" bestFit="1" customWidth="1"/>
    <col min="5123" max="5123" width="32.08984375" customWidth="1"/>
    <col min="5124" max="5125" width="17.90625" bestFit="1" customWidth="1"/>
    <col min="5126" max="5127" width="17.08984375" bestFit="1" customWidth="1"/>
    <col min="5128" max="5132" width="17.90625" bestFit="1" customWidth="1"/>
    <col min="5133" max="5133" width="17.08984375" bestFit="1" customWidth="1"/>
    <col min="5134" max="5134" width="16.90625" bestFit="1" customWidth="1"/>
    <col min="5135" max="5135" width="17.90625" bestFit="1" customWidth="1"/>
    <col min="5136" max="5136" width="17.08984375" bestFit="1" customWidth="1"/>
    <col min="5137" max="5138" width="17.90625" bestFit="1" customWidth="1"/>
    <col min="5139" max="5139" width="17.90625" customWidth="1"/>
    <col min="5140" max="5140" width="18.54296875" bestFit="1" customWidth="1"/>
    <col min="5141" max="5141" width="13.90625" bestFit="1" customWidth="1"/>
    <col min="5379" max="5379" width="32.08984375" customWidth="1"/>
    <col min="5380" max="5381" width="17.90625" bestFit="1" customWidth="1"/>
    <col min="5382" max="5383" width="17.08984375" bestFit="1" customWidth="1"/>
    <col min="5384" max="5388" width="17.90625" bestFit="1" customWidth="1"/>
    <col min="5389" max="5389" width="17.08984375" bestFit="1" customWidth="1"/>
    <col min="5390" max="5390" width="16.90625" bestFit="1" customWidth="1"/>
    <col min="5391" max="5391" width="17.90625" bestFit="1" customWidth="1"/>
    <col min="5392" max="5392" width="17.08984375" bestFit="1" customWidth="1"/>
    <col min="5393" max="5394" width="17.90625" bestFit="1" customWidth="1"/>
    <col min="5395" max="5395" width="17.90625" customWidth="1"/>
    <col min="5396" max="5396" width="18.54296875" bestFit="1" customWidth="1"/>
    <col min="5397" max="5397" width="13.90625" bestFit="1" customWidth="1"/>
    <col min="5635" max="5635" width="32.08984375" customWidth="1"/>
    <col min="5636" max="5637" width="17.90625" bestFit="1" customWidth="1"/>
    <col min="5638" max="5639" width="17.08984375" bestFit="1" customWidth="1"/>
    <col min="5640" max="5644" width="17.90625" bestFit="1" customWidth="1"/>
    <col min="5645" max="5645" width="17.08984375" bestFit="1" customWidth="1"/>
    <col min="5646" max="5646" width="16.90625" bestFit="1" customWidth="1"/>
    <col min="5647" max="5647" width="17.90625" bestFit="1" customWidth="1"/>
    <col min="5648" max="5648" width="17.08984375" bestFit="1" customWidth="1"/>
    <col min="5649" max="5650" width="17.90625" bestFit="1" customWidth="1"/>
    <col min="5651" max="5651" width="17.90625" customWidth="1"/>
    <col min="5652" max="5652" width="18.54296875" bestFit="1" customWidth="1"/>
    <col min="5653" max="5653" width="13.90625" bestFit="1" customWidth="1"/>
    <col min="5891" max="5891" width="32.08984375" customWidth="1"/>
    <col min="5892" max="5893" width="17.90625" bestFit="1" customWidth="1"/>
    <col min="5894" max="5895" width="17.08984375" bestFit="1" customWidth="1"/>
    <col min="5896" max="5900" width="17.90625" bestFit="1" customWidth="1"/>
    <col min="5901" max="5901" width="17.08984375" bestFit="1" customWidth="1"/>
    <col min="5902" max="5902" width="16.90625" bestFit="1" customWidth="1"/>
    <col min="5903" max="5903" width="17.90625" bestFit="1" customWidth="1"/>
    <col min="5904" max="5904" width="17.08984375" bestFit="1" customWidth="1"/>
    <col min="5905" max="5906" width="17.90625" bestFit="1" customWidth="1"/>
    <col min="5907" max="5907" width="17.90625" customWidth="1"/>
    <col min="5908" max="5908" width="18.54296875" bestFit="1" customWidth="1"/>
    <col min="5909" max="5909" width="13.90625" bestFit="1" customWidth="1"/>
    <col min="6147" max="6147" width="32.08984375" customWidth="1"/>
    <col min="6148" max="6149" width="17.90625" bestFit="1" customWidth="1"/>
    <col min="6150" max="6151" width="17.08984375" bestFit="1" customWidth="1"/>
    <col min="6152" max="6156" width="17.90625" bestFit="1" customWidth="1"/>
    <col min="6157" max="6157" width="17.08984375" bestFit="1" customWidth="1"/>
    <col min="6158" max="6158" width="16.90625" bestFit="1" customWidth="1"/>
    <col min="6159" max="6159" width="17.90625" bestFit="1" customWidth="1"/>
    <col min="6160" max="6160" width="17.08984375" bestFit="1" customWidth="1"/>
    <col min="6161" max="6162" width="17.90625" bestFit="1" customWidth="1"/>
    <col min="6163" max="6163" width="17.90625" customWidth="1"/>
    <col min="6164" max="6164" width="18.54296875" bestFit="1" customWidth="1"/>
    <col min="6165" max="6165" width="13.90625" bestFit="1" customWidth="1"/>
    <col min="6403" max="6403" width="32.08984375" customWidth="1"/>
    <col min="6404" max="6405" width="17.90625" bestFit="1" customWidth="1"/>
    <col min="6406" max="6407" width="17.08984375" bestFit="1" customWidth="1"/>
    <col min="6408" max="6412" width="17.90625" bestFit="1" customWidth="1"/>
    <col min="6413" max="6413" width="17.08984375" bestFit="1" customWidth="1"/>
    <col min="6414" max="6414" width="16.90625" bestFit="1" customWidth="1"/>
    <col min="6415" max="6415" width="17.90625" bestFit="1" customWidth="1"/>
    <col min="6416" max="6416" width="17.08984375" bestFit="1" customWidth="1"/>
    <col min="6417" max="6418" width="17.90625" bestFit="1" customWidth="1"/>
    <col min="6419" max="6419" width="17.90625" customWidth="1"/>
    <col min="6420" max="6420" width="18.54296875" bestFit="1" customWidth="1"/>
    <col min="6421" max="6421" width="13.90625" bestFit="1" customWidth="1"/>
    <col min="6659" max="6659" width="32.08984375" customWidth="1"/>
    <col min="6660" max="6661" width="17.90625" bestFit="1" customWidth="1"/>
    <col min="6662" max="6663" width="17.08984375" bestFit="1" customWidth="1"/>
    <col min="6664" max="6668" width="17.90625" bestFit="1" customWidth="1"/>
    <col min="6669" max="6669" width="17.08984375" bestFit="1" customWidth="1"/>
    <col min="6670" max="6670" width="16.90625" bestFit="1" customWidth="1"/>
    <col min="6671" max="6671" width="17.90625" bestFit="1" customWidth="1"/>
    <col min="6672" max="6672" width="17.08984375" bestFit="1" customWidth="1"/>
    <col min="6673" max="6674" width="17.90625" bestFit="1" customWidth="1"/>
    <col min="6675" max="6675" width="17.90625" customWidth="1"/>
    <col min="6676" max="6676" width="18.54296875" bestFit="1" customWidth="1"/>
    <col min="6677" max="6677" width="13.90625" bestFit="1" customWidth="1"/>
    <col min="6915" max="6915" width="32.08984375" customWidth="1"/>
    <col min="6916" max="6917" width="17.90625" bestFit="1" customWidth="1"/>
    <col min="6918" max="6919" width="17.08984375" bestFit="1" customWidth="1"/>
    <col min="6920" max="6924" width="17.90625" bestFit="1" customWidth="1"/>
    <col min="6925" max="6925" width="17.08984375" bestFit="1" customWidth="1"/>
    <col min="6926" max="6926" width="16.90625" bestFit="1" customWidth="1"/>
    <col min="6927" max="6927" width="17.90625" bestFit="1" customWidth="1"/>
    <col min="6928" max="6928" width="17.08984375" bestFit="1" customWidth="1"/>
    <col min="6929" max="6930" width="17.90625" bestFit="1" customWidth="1"/>
    <col min="6931" max="6931" width="17.90625" customWidth="1"/>
    <col min="6932" max="6932" width="18.54296875" bestFit="1" customWidth="1"/>
    <col min="6933" max="6933" width="13.90625" bestFit="1" customWidth="1"/>
    <col min="7171" max="7171" width="32.08984375" customWidth="1"/>
    <col min="7172" max="7173" width="17.90625" bestFit="1" customWidth="1"/>
    <col min="7174" max="7175" width="17.08984375" bestFit="1" customWidth="1"/>
    <col min="7176" max="7180" width="17.90625" bestFit="1" customWidth="1"/>
    <col min="7181" max="7181" width="17.08984375" bestFit="1" customWidth="1"/>
    <col min="7182" max="7182" width="16.90625" bestFit="1" customWidth="1"/>
    <col min="7183" max="7183" width="17.90625" bestFit="1" customWidth="1"/>
    <col min="7184" max="7184" width="17.08984375" bestFit="1" customWidth="1"/>
    <col min="7185" max="7186" width="17.90625" bestFit="1" customWidth="1"/>
    <col min="7187" max="7187" width="17.90625" customWidth="1"/>
    <col min="7188" max="7188" width="18.54296875" bestFit="1" customWidth="1"/>
    <col min="7189" max="7189" width="13.90625" bestFit="1" customWidth="1"/>
    <col min="7427" max="7427" width="32.08984375" customWidth="1"/>
    <col min="7428" max="7429" width="17.90625" bestFit="1" customWidth="1"/>
    <col min="7430" max="7431" width="17.08984375" bestFit="1" customWidth="1"/>
    <col min="7432" max="7436" width="17.90625" bestFit="1" customWidth="1"/>
    <col min="7437" max="7437" width="17.08984375" bestFit="1" customWidth="1"/>
    <col min="7438" max="7438" width="16.90625" bestFit="1" customWidth="1"/>
    <col min="7439" max="7439" width="17.90625" bestFit="1" customWidth="1"/>
    <col min="7440" max="7440" width="17.08984375" bestFit="1" customWidth="1"/>
    <col min="7441" max="7442" width="17.90625" bestFit="1" customWidth="1"/>
    <col min="7443" max="7443" width="17.90625" customWidth="1"/>
    <col min="7444" max="7444" width="18.54296875" bestFit="1" customWidth="1"/>
    <col min="7445" max="7445" width="13.90625" bestFit="1" customWidth="1"/>
    <col min="7683" max="7683" width="32.08984375" customWidth="1"/>
    <col min="7684" max="7685" width="17.90625" bestFit="1" customWidth="1"/>
    <col min="7686" max="7687" width="17.08984375" bestFit="1" customWidth="1"/>
    <col min="7688" max="7692" width="17.90625" bestFit="1" customWidth="1"/>
    <col min="7693" max="7693" width="17.08984375" bestFit="1" customWidth="1"/>
    <col min="7694" max="7694" width="16.90625" bestFit="1" customWidth="1"/>
    <col min="7695" max="7695" width="17.90625" bestFit="1" customWidth="1"/>
    <col min="7696" max="7696" width="17.08984375" bestFit="1" customWidth="1"/>
    <col min="7697" max="7698" width="17.90625" bestFit="1" customWidth="1"/>
    <col min="7699" max="7699" width="17.90625" customWidth="1"/>
    <col min="7700" max="7700" width="18.54296875" bestFit="1" customWidth="1"/>
    <col min="7701" max="7701" width="13.90625" bestFit="1" customWidth="1"/>
    <col min="7939" max="7939" width="32.08984375" customWidth="1"/>
    <col min="7940" max="7941" width="17.90625" bestFit="1" customWidth="1"/>
    <col min="7942" max="7943" width="17.08984375" bestFit="1" customWidth="1"/>
    <col min="7944" max="7948" width="17.90625" bestFit="1" customWidth="1"/>
    <col min="7949" max="7949" width="17.08984375" bestFit="1" customWidth="1"/>
    <col min="7950" max="7950" width="16.90625" bestFit="1" customWidth="1"/>
    <col min="7951" max="7951" width="17.90625" bestFit="1" customWidth="1"/>
    <col min="7952" max="7952" width="17.08984375" bestFit="1" customWidth="1"/>
    <col min="7953" max="7954" width="17.90625" bestFit="1" customWidth="1"/>
    <col min="7955" max="7955" width="17.90625" customWidth="1"/>
    <col min="7956" max="7956" width="18.54296875" bestFit="1" customWidth="1"/>
    <col min="7957" max="7957" width="13.90625" bestFit="1" customWidth="1"/>
    <col min="8195" max="8195" width="32.08984375" customWidth="1"/>
    <col min="8196" max="8197" width="17.90625" bestFit="1" customWidth="1"/>
    <col min="8198" max="8199" width="17.08984375" bestFit="1" customWidth="1"/>
    <col min="8200" max="8204" width="17.90625" bestFit="1" customWidth="1"/>
    <col min="8205" max="8205" width="17.08984375" bestFit="1" customWidth="1"/>
    <col min="8206" max="8206" width="16.90625" bestFit="1" customWidth="1"/>
    <col min="8207" max="8207" width="17.90625" bestFit="1" customWidth="1"/>
    <col min="8208" max="8208" width="17.08984375" bestFit="1" customWidth="1"/>
    <col min="8209" max="8210" width="17.90625" bestFit="1" customWidth="1"/>
    <col min="8211" max="8211" width="17.90625" customWidth="1"/>
    <col min="8212" max="8212" width="18.54296875" bestFit="1" customWidth="1"/>
    <col min="8213" max="8213" width="13.90625" bestFit="1" customWidth="1"/>
    <col min="8451" max="8451" width="32.08984375" customWidth="1"/>
    <col min="8452" max="8453" width="17.90625" bestFit="1" customWidth="1"/>
    <col min="8454" max="8455" width="17.08984375" bestFit="1" customWidth="1"/>
    <col min="8456" max="8460" width="17.90625" bestFit="1" customWidth="1"/>
    <col min="8461" max="8461" width="17.08984375" bestFit="1" customWidth="1"/>
    <col min="8462" max="8462" width="16.90625" bestFit="1" customWidth="1"/>
    <col min="8463" max="8463" width="17.90625" bestFit="1" customWidth="1"/>
    <col min="8464" max="8464" width="17.08984375" bestFit="1" customWidth="1"/>
    <col min="8465" max="8466" width="17.90625" bestFit="1" customWidth="1"/>
    <col min="8467" max="8467" width="17.90625" customWidth="1"/>
    <col min="8468" max="8468" width="18.54296875" bestFit="1" customWidth="1"/>
    <col min="8469" max="8469" width="13.90625" bestFit="1" customWidth="1"/>
    <col min="8707" max="8707" width="32.08984375" customWidth="1"/>
    <col min="8708" max="8709" width="17.90625" bestFit="1" customWidth="1"/>
    <col min="8710" max="8711" width="17.08984375" bestFit="1" customWidth="1"/>
    <col min="8712" max="8716" width="17.90625" bestFit="1" customWidth="1"/>
    <col min="8717" max="8717" width="17.08984375" bestFit="1" customWidth="1"/>
    <col min="8718" max="8718" width="16.90625" bestFit="1" customWidth="1"/>
    <col min="8719" max="8719" width="17.90625" bestFit="1" customWidth="1"/>
    <col min="8720" max="8720" width="17.08984375" bestFit="1" customWidth="1"/>
    <col min="8721" max="8722" width="17.90625" bestFit="1" customWidth="1"/>
    <col min="8723" max="8723" width="17.90625" customWidth="1"/>
    <col min="8724" max="8724" width="18.54296875" bestFit="1" customWidth="1"/>
    <col min="8725" max="8725" width="13.90625" bestFit="1" customWidth="1"/>
    <col min="8963" max="8963" width="32.08984375" customWidth="1"/>
    <col min="8964" max="8965" width="17.90625" bestFit="1" customWidth="1"/>
    <col min="8966" max="8967" width="17.08984375" bestFit="1" customWidth="1"/>
    <col min="8968" max="8972" width="17.90625" bestFit="1" customWidth="1"/>
    <col min="8973" max="8973" width="17.08984375" bestFit="1" customWidth="1"/>
    <col min="8974" max="8974" width="16.90625" bestFit="1" customWidth="1"/>
    <col min="8975" max="8975" width="17.90625" bestFit="1" customWidth="1"/>
    <col min="8976" max="8976" width="17.08984375" bestFit="1" customWidth="1"/>
    <col min="8977" max="8978" width="17.90625" bestFit="1" customWidth="1"/>
    <col min="8979" max="8979" width="17.90625" customWidth="1"/>
    <col min="8980" max="8980" width="18.54296875" bestFit="1" customWidth="1"/>
    <col min="8981" max="8981" width="13.90625" bestFit="1" customWidth="1"/>
    <col min="9219" max="9219" width="32.08984375" customWidth="1"/>
    <col min="9220" max="9221" width="17.90625" bestFit="1" customWidth="1"/>
    <col min="9222" max="9223" width="17.08984375" bestFit="1" customWidth="1"/>
    <col min="9224" max="9228" width="17.90625" bestFit="1" customWidth="1"/>
    <col min="9229" max="9229" width="17.08984375" bestFit="1" customWidth="1"/>
    <col min="9230" max="9230" width="16.90625" bestFit="1" customWidth="1"/>
    <col min="9231" max="9231" width="17.90625" bestFit="1" customWidth="1"/>
    <col min="9232" max="9232" width="17.08984375" bestFit="1" customWidth="1"/>
    <col min="9233" max="9234" width="17.90625" bestFit="1" customWidth="1"/>
    <col min="9235" max="9235" width="17.90625" customWidth="1"/>
    <col min="9236" max="9236" width="18.54296875" bestFit="1" customWidth="1"/>
    <col min="9237" max="9237" width="13.90625" bestFit="1" customWidth="1"/>
    <col min="9475" max="9475" width="32.08984375" customWidth="1"/>
    <col min="9476" max="9477" width="17.90625" bestFit="1" customWidth="1"/>
    <col min="9478" max="9479" width="17.08984375" bestFit="1" customWidth="1"/>
    <col min="9480" max="9484" width="17.90625" bestFit="1" customWidth="1"/>
    <col min="9485" max="9485" width="17.08984375" bestFit="1" customWidth="1"/>
    <col min="9486" max="9486" width="16.90625" bestFit="1" customWidth="1"/>
    <col min="9487" max="9487" width="17.90625" bestFit="1" customWidth="1"/>
    <col min="9488" max="9488" width="17.08984375" bestFit="1" customWidth="1"/>
    <col min="9489" max="9490" width="17.90625" bestFit="1" customWidth="1"/>
    <col min="9491" max="9491" width="17.90625" customWidth="1"/>
    <col min="9492" max="9492" width="18.54296875" bestFit="1" customWidth="1"/>
    <col min="9493" max="9493" width="13.90625" bestFit="1" customWidth="1"/>
    <col min="9731" max="9731" width="32.08984375" customWidth="1"/>
    <col min="9732" max="9733" width="17.90625" bestFit="1" customWidth="1"/>
    <col min="9734" max="9735" width="17.08984375" bestFit="1" customWidth="1"/>
    <col min="9736" max="9740" width="17.90625" bestFit="1" customWidth="1"/>
    <col min="9741" max="9741" width="17.08984375" bestFit="1" customWidth="1"/>
    <col min="9742" max="9742" width="16.90625" bestFit="1" customWidth="1"/>
    <col min="9743" max="9743" width="17.90625" bestFit="1" customWidth="1"/>
    <col min="9744" max="9744" width="17.08984375" bestFit="1" customWidth="1"/>
    <col min="9745" max="9746" width="17.90625" bestFit="1" customWidth="1"/>
    <col min="9747" max="9747" width="17.90625" customWidth="1"/>
    <col min="9748" max="9748" width="18.54296875" bestFit="1" customWidth="1"/>
    <col min="9749" max="9749" width="13.90625" bestFit="1" customWidth="1"/>
    <col min="9987" max="9987" width="32.08984375" customWidth="1"/>
    <col min="9988" max="9989" width="17.90625" bestFit="1" customWidth="1"/>
    <col min="9990" max="9991" width="17.08984375" bestFit="1" customWidth="1"/>
    <col min="9992" max="9996" width="17.90625" bestFit="1" customWidth="1"/>
    <col min="9997" max="9997" width="17.08984375" bestFit="1" customWidth="1"/>
    <col min="9998" max="9998" width="16.90625" bestFit="1" customWidth="1"/>
    <col min="9999" max="9999" width="17.90625" bestFit="1" customWidth="1"/>
    <col min="10000" max="10000" width="17.08984375" bestFit="1" customWidth="1"/>
    <col min="10001" max="10002" width="17.90625" bestFit="1" customWidth="1"/>
    <col min="10003" max="10003" width="17.90625" customWidth="1"/>
    <col min="10004" max="10004" width="18.54296875" bestFit="1" customWidth="1"/>
    <col min="10005" max="10005" width="13.90625" bestFit="1" customWidth="1"/>
    <col min="10243" max="10243" width="32.08984375" customWidth="1"/>
    <col min="10244" max="10245" width="17.90625" bestFit="1" customWidth="1"/>
    <col min="10246" max="10247" width="17.08984375" bestFit="1" customWidth="1"/>
    <col min="10248" max="10252" width="17.90625" bestFit="1" customWidth="1"/>
    <col min="10253" max="10253" width="17.08984375" bestFit="1" customWidth="1"/>
    <col min="10254" max="10254" width="16.90625" bestFit="1" customWidth="1"/>
    <col min="10255" max="10255" width="17.90625" bestFit="1" customWidth="1"/>
    <col min="10256" max="10256" width="17.08984375" bestFit="1" customWidth="1"/>
    <col min="10257" max="10258" width="17.90625" bestFit="1" customWidth="1"/>
    <col min="10259" max="10259" width="17.90625" customWidth="1"/>
    <col min="10260" max="10260" width="18.54296875" bestFit="1" customWidth="1"/>
    <col min="10261" max="10261" width="13.90625" bestFit="1" customWidth="1"/>
    <col min="10499" max="10499" width="32.08984375" customWidth="1"/>
    <col min="10500" max="10501" width="17.90625" bestFit="1" customWidth="1"/>
    <col min="10502" max="10503" width="17.08984375" bestFit="1" customWidth="1"/>
    <col min="10504" max="10508" width="17.90625" bestFit="1" customWidth="1"/>
    <col min="10509" max="10509" width="17.08984375" bestFit="1" customWidth="1"/>
    <col min="10510" max="10510" width="16.90625" bestFit="1" customWidth="1"/>
    <col min="10511" max="10511" width="17.90625" bestFit="1" customWidth="1"/>
    <col min="10512" max="10512" width="17.08984375" bestFit="1" customWidth="1"/>
    <col min="10513" max="10514" width="17.90625" bestFit="1" customWidth="1"/>
    <col min="10515" max="10515" width="17.90625" customWidth="1"/>
    <col min="10516" max="10516" width="18.54296875" bestFit="1" customWidth="1"/>
    <col min="10517" max="10517" width="13.90625" bestFit="1" customWidth="1"/>
    <col min="10755" max="10755" width="32.08984375" customWidth="1"/>
    <col min="10756" max="10757" width="17.90625" bestFit="1" customWidth="1"/>
    <col min="10758" max="10759" width="17.08984375" bestFit="1" customWidth="1"/>
    <col min="10760" max="10764" width="17.90625" bestFit="1" customWidth="1"/>
    <col min="10765" max="10765" width="17.08984375" bestFit="1" customWidth="1"/>
    <col min="10766" max="10766" width="16.90625" bestFit="1" customWidth="1"/>
    <col min="10767" max="10767" width="17.90625" bestFit="1" customWidth="1"/>
    <col min="10768" max="10768" width="17.08984375" bestFit="1" customWidth="1"/>
    <col min="10769" max="10770" width="17.90625" bestFit="1" customWidth="1"/>
    <col min="10771" max="10771" width="17.90625" customWidth="1"/>
    <col min="10772" max="10772" width="18.54296875" bestFit="1" customWidth="1"/>
    <col min="10773" max="10773" width="13.90625" bestFit="1" customWidth="1"/>
    <col min="11011" max="11011" width="32.08984375" customWidth="1"/>
    <col min="11012" max="11013" width="17.90625" bestFit="1" customWidth="1"/>
    <col min="11014" max="11015" width="17.08984375" bestFit="1" customWidth="1"/>
    <col min="11016" max="11020" width="17.90625" bestFit="1" customWidth="1"/>
    <col min="11021" max="11021" width="17.08984375" bestFit="1" customWidth="1"/>
    <col min="11022" max="11022" width="16.90625" bestFit="1" customWidth="1"/>
    <col min="11023" max="11023" width="17.90625" bestFit="1" customWidth="1"/>
    <col min="11024" max="11024" width="17.08984375" bestFit="1" customWidth="1"/>
    <col min="11025" max="11026" width="17.90625" bestFit="1" customWidth="1"/>
    <col min="11027" max="11027" width="17.90625" customWidth="1"/>
    <col min="11028" max="11028" width="18.54296875" bestFit="1" customWidth="1"/>
    <col min="11029" max="11029" width="13.90625" bestFit="1" customWidth="1"/>
    <col min="11267" max="11267" width="32.08984375" customWidth="1"/>
    <col min="11268" max="11269" width="17.90625" bestFit="1" customWidth="1"/>
    <col min="11270" max="11271" width="17.08984375" bestFit="1" customWidth="1"/>
    <col min="11272" max="11276" width="17.90625" bestFit="1" customWidth="1"/>
    <col min="11277" max="11277" width="17.08984375" bestFit="1" customWidth="1"/>
    <col min="11278" max="11278" width="16.90625" bestFit="1" customWidth="1"/>
    <col min="11279" max="11279" width="17.90625" bestFit="1" customWidth="1"/>
    <col min="11280" max="11280" width="17.08984375" bestFit="1" customWidth="1"/>
    <col min="11281" max="11282" width="17.90625" bestFit="1" customWidth="1"/>
    <col min="11283" max="11283" width="17.90625" customWidth="1"/>
    <col min="11284" max="11284" width="18.54296875" bestFit="1" customWidth="1"/>
    <col min="11285" max="11285" width="13.90625" bestFit="1" customWidth="1"/>
    <col min="11523" max="11523" width="32.08984375" customWidth="1"/>
    <col min="11524" max="11525" width="17.90625" bestFit="1" customWidth="1"/>
    <col min="11526" max="11527" width="17.08984375" bestFit="1" customWidth="1"/>
    <col min="11528" max="11532" width="17.90625" bestFit="1" customWidth="1"/>
    <col min="11533" max="11533" width="17.08984375" bestFit="1" customWidth="1"/>
    <col min="11534" max="11534" width="16.90625" bestFit="1" customWidth="1"/>
    <col min="11535" max="11535" width="17.90625" bestFit="1" customWidth="1"/>
    <col min="11536" max="11536" width="17.08984375" bestFit="1" customWidth="1"/>
    <col min="11537" max="11538" width="17.90625" bestFit="1" customWidth="1"/>
    <col min="11539" max="11539" width="17.90625" customWidth="1"/>
    <col min="11540" max="11540" width="18.54296875" bestFit="1" customWidth="1"/>
    <col min="11541" max="11541" width="13.90625" bestFit="1" customWidth="1"/>
    <col min="11779" max="11779" width="32.08984375" customWidth="1"/>
    <col min="11780" max="11781" width="17.90625" bestFit="1" customWidth="1"/>
    <col min="11782" max="11783" width="17.08984375" bestFit="1" customWidth="1"/>
    <col min="11784" max="11788" width="17.90625" bestFit="1" customWidth="1"/>
    <col min="11789" max="11789" width="17.08984375" bestFit="1" customWidth="1"/>
    <col min="11790" max="11790" width="16.90625" bestFit="1" customWidth="1"/>
    <col min="11791" max="11791" width="17.90625" bestFit="1" customWidth="1"/>
    <col min="11792" max="11792" width="17.08984375" bestFit="1" customWidth="1"/>
    <col min="11793" max="11794" width="17.90625" bestFit="1" customWidth="1"/>
    <col min="11795" max="11795" width="17.90625" customWidth="1"/>
    <col min="11796" max="11796" width="18.54296875" bestFit="1" customWidth="1"/>
    <col min="11797" max="11797" width="13.90625" bestFit="1" customWidth="1"/>
    <col min="12035" max="12035" width="32.08984375" customWidth="1"/>
    <col min="12036" max="12037" width="17.90625" bestFit="1" customWidth="1"/>
    <col min="12038" max="12039" width="17.08984375" bestFit="1" customWidth="1"/>
    <col min="12040" max="12044" width="17.90625" bestFit="1" customWidth="1"/>
    <col min="12045" max="12045" width="17.08984375" bestFit="1" customWidth="1"/>
    <col min="12046" max="12046" width="16.90625" bestFit="1" customWidth="1"/>
    <col min="12047" max="12047" width="17.90625" bestFit="1" customWidth="1"/>
    <col min="12048" max="12048" width="17.08984375" bestFit="1" customWidth="1"/>
    <col min="12049" max="12050" width="17.90625" bestFit="1" customWidth="1"/>
    <col min="12051" max="12051" width="17.90625" customWidth="1"/>
    <col min="12052" max="12052" width="18.54296875" bestFit="1" customWidth="1"/>
    <col min="12053" max="12053" width="13.90625" bestFit="1" customWidth="1"/>
    <col min="12291" max="12291" width="32.08984375" customWidth="1"/>
    <col min="12292" max="12293" width="17.90625" bestFit="1" customWidth="1"/>
    <col min="12294" max="12295" width="17.08984375" bestFit="1" customWidth="1"/>
    <col min="12296" max="12300" width="17.90625" bestFit="1" customWidth="1"/>
    <col min="12301" max="12301" width="17.08984375" bestFit="1" customWidth="1"/>
    <col min="12302" max="12302" width="16.90625" bestFit="1" customWidth="1"/>
    <col min="12303" max="12303" width="17.90625" bestFit="1" customWidth="1"/>
    <col min="12304" max="12304" width="17.08984375" bestFit="1" customWidth="1"/>
    <col min="12305" max="12306" width="17.90625" bestFit="1" customWidth="1"/>
    <col min="12307" max="12307" width="17.90625" customWidth="1"/>
    <col min="12308" max="12308" width="18.54296875" bestFit="1" customWidth="1"/>
    <col min="12309" max="12309" width="13.90625" bestFit="1" customWidth="1"/>
    <col min="12547" max="12547" width="32.08984375" customWidth="1"/>
    <col min="12548" max="12549" width="17.90625" bestFit="1" customWidth="1"/>
    <col min="12550" max="12551" width="17.08984375" bestFit="1" customWidth="1"/>
    <col min="12552" max="12556" width="17.90625" bestFit="1" customWidth="1"/>
    <col min="12557" max="12557" width="17.08984375" bestFit="1" customWidth="1"/>
    <col min="12558" max="12558" width="16.90625" bestFit="1" customWidth="1"/>
    <col min="12559" max="12559" width="17.90625" bestFit="1" customWidth="1"/>
    <col min="12560" max="12560" width="17.08984375" bestFit="1" customWidth="1"/>
    <col min="12561" max="12562" width="17.90625" bestFit="1" customWidth="1"/>
    <col min="12563" max="12563" width="17.90625" customWidth="1"/>
    <col min="12564" max="12564" width="18.54296875" bestFit="1" customWidth="1"/>
    <col min="12565" max="12565" width="13.90625" bestFit="1" customWidth="1"/>
    <col min="12803" max="12803" width="32.08984375" customWidth="1"/>
    <col min="12804" max="12805" width="17.90625" bestFit="1" customWidth="1"/>
    <col min="12806" max="12807" width="17.08984375" bestFit="1" customWidth="1"/>
    <col min="12808" max="12812" width="17.90625" bestFit="1" customWidth="1"/>
    <col min="12813" max="12813" width="17.08984375" bestFit="1" customWidth="1"/>
    <col min="12814" max="12814" width="16.90625" bestFit="1" customWidth="1"/>
    <col min="12815" max="12815" width="17.90625" bestFit="1" customWidth="1"/>
    <col min="12816" max="12816" width="17.08984375" bestFit="1" customWidth="1"/>
    <col min="12817" max="12818" width="17.90625" bestFit="1" customWidth="1"/>
    <col min="12819" max="12819" width="17.90625" customWidth="1"/>
    <col min="12820" max="12820" width="18.54296875" bestFit="1" customWidth="1"/>
    <col min="12821" max="12821" width="13.90625" bestFit="1" customWidth="1"/>
    <col min="13059" max="13059" width="32.08984375" customWidth="1"/>
    <col min="13060" max="13061" width="17.90625" bestFit="1" customWidth="1"/>
    <col min="13062" max="13063" width="17.08984375" bestFit="1" customWidth="1"/>
    <col min="13064" max="13068" width="17.90625" bestFit="1" customWidth="1"/>
    <col min="13069" max="13069" width="17.08984375" bestFit="1" customWidth="1"/>
    <col min="13070" max="13070" width="16.90625" bestFit="1" customWidth="1"/>
    <col min="13071" max="13071" width="17.90625" bestFit="1" customWidth="1"/>
    <col min="13072" max="13072" width="17.08984375" bestFit="1" customWidth="1"/>
    <col min="13073" max="13074" width="17.90625" bestFit="1" customWidth="1"/>
    <col min="13075" max="13075" width="17.90625" customWidth="1"/>
    <col min="13076" max="13076" width="18.54296875" bestFit="1" customWidth="1"/>
    <col min="13077" max="13077" width="13.90625" bestFit="1" customWidth="1"/>
    <col min="13315" max="13315" width="32.08984375" customWidth="1"/>
    <col min="13316" max="13317" width="17.90625" bestFit="1" customWidth="1"/>
    <col min="13318" max="13319" width="17.08984375" bestFit="1" customWidth="1"/>
    <col min="13320" max="13324" width="17.90625" bestFit="1" customWidth="1"/>
    <col min="13325" max="13325" width="17.08984375" bestFit="1" customWidth="1"/>
    <col min="13326" max="13326" width="16.90625" bestFit="1" customWidth="1"/>
    <col min="13327" max="13327" width="17.90625" bestFit="1" customWidth="1"/>
    <col min="13328" max="13328" width="17.08984375" bestFit="1" customWidth="1"/>
    <col min="13329" max="13330" width="17.90625" bestFit="1" customWidth="1"/>
    <col min="13331" max="13331" width="17.90625" customWidth="1"/>
    <col min="13332" max="13332" width="18.54296875" bestFit="1" customWidth="1"/>
    <col min="13333" max="13333" width="13.90625" bestFit="1" customWidth="1"/>
    <col min="13571" max="13571" width="32.08984375" customWidth="1"/>
    <col min="13572" max="13573" width="17.90625" bestFit="1" customWidth="1"/>
    <col min="13574" max="13575" width="17.08984375" bestFit="1" customWidth="1"/>
    <col min="13576" max="13580" width="17.90625" bestFit="1" customWidth="1"/>
    <col min="13581" max="13581" width="17.08984375" bestFit="1" customWidth="1"/>
    <col min="13582" max="13582" width="16.90625" bestFit="1" customWidth="1"/>
    <col min="13583" max="13583" width="17.90625" bestFit="1" customWidth="1"/>
    <col min="13584" max="13584" width="17.08984375" bestFit="1" customWidth="1"/>
    <col min="13585" max="13586" width="17.90625" bestFit="1" customWidth="1"/>
    <col min="13587" max="13587" width="17.90625" customWidth="1"/>
    <col min="13588" max="13588" width="18.54296875" bestFit="1" customWidth="1"/>
    <col min="13589" max="13589" width="13.90625" bestFit="1" customWidth="1"/>
    <col min="13827" max="13827" width="32.08984375" customWidth="1"/>
    <col min="13828" max="13829" width="17.90625" bestFit="1" customWidth="1"/>
    <col min="13830" max="13831" width="17.08984375" bestFit="1" customWidth="1"/>
    <col min="13832" max="13836" width="17.90625" bestFit="1" customWidth="1"/>
    <col min="13837" max="13837" width="17.08984375" bestFit="1" customWidth="1"/>
    <col min="13838" max="13838" width="16.90625" bestFit="1" customWidth="1"/>
    <col min="13839" max="13839" width="17.90625" bestFit="1" customWidth="1"/>
    <col min="13840" max="13840" width="17.08984375" bestFit="1" customWidth="1"/>
    <col min="13841" max="13842" width="17.90625" bestFit="1" customWidth="1"/>
    <col min="13843" max="13843" width="17.90625" customWidth="1"/>
    <col min="13844" max="13844" width="18.54296875" bestFit="1" customWidth="1"/>
    <col min="13845" max="13845" width="13.90625" bestFit="1" customWidth="1"/>
    <col min="14083" max="14083" width="32.08984375" customWidth="1"/>
    <col min="14084" max="14085" width="17.90625" bestFit="1" customWidth="1"/>
    <col min="14086" max="14087" width="17.08984375" bestFit="1" customWidth="1"/>
    <col min="14088" max="14092" width="17.90625" bestFit="1" customWidth="1"/>
    <col min="14093" max="14093" width="17.08984375" bestFit="1" customWidth="1"/>
    <col min="14094" max="14094" width="16.90625" bestFit="1" customWidth="1"/>
    <col min="14095" max="14095" width="17.90625" bestFit="1" customWidth="1"/>
    <col min="14096" max="14096" width="17.08984375" bestFit="1" customWidth="1"/>
    <col min="14097" max="14098" width="17.90625" bestFit="1" customWidth="1"/>
    <col min="14099" max="14099" width="17.90625" customWidth="1"/>
    <col min="14100" max="14100" width="18.54296875" bestFit="1" customWidth="1"/>
    <col min="14101" max="14101" width="13.90625" bestFit="1" customWidth="1"/>
    <col min="14339" max="14339" width="32.08984375" customWidth="1"/>
    <col min="14340" max="14341" width="17.90625" bestFit="1" customWidth="1"/>
    <col min="14342" max="14343" width="17.08984375" bestFit="1" customWidth="1"/>
    <col min="14344" max="14348" width="17.90625" bestFit="1" customWidth="1"/>
    <col min="14349" max="14349" width="17.08984375" bestFit="1" customWidth="1"/>
    <col min="14350" max="14350" width="16.90625" bestFit="1" customWidth="1"/>
    <col min="14351" max="14351" width="17.90625" bestFit="1" customWidth="1"/>
    <col min="14352" max="14352" width="17.08984375" bestFit="1" customWidth="1"/>
    <col min="14353" max="14354" width="17.90625" bestFit="1" customWidth="1"/>
    <col min="14355" max="14355" width="17.90625" customWidth="1"/>
    <col min="14356" max="14356" width="18.54296875" bestFit="1" customWidth="1"/>
    <col min="14357" max="14357" width="13.90625" bestFit="1" customWidth="1"/>
    <col min="14595" max="14595" width="32.08984375" customWidth="1"/>
    <col min="14596" max="14597" width="17.90625" bestFit="1" customWidth="1"/>
    <col min="14598" max="14599" width="17.08984375" bestFit="1" customWidth="1"/>
    <col min="14600" max="14604" width="17.90625" bestFit="1" customWidth="1"/>
    <col min="14605" max="14605" width="17.08984375" bestFit="1" customWidth="1"/>
    <col min="14606" max="14606" width="16.90625" bestFit="1" customWidth="1"/>
    <col min="14607" max="14607" width="17.90625" bestFit="1" customWidth="1"/>
    <col min="14608" max="14608" width="17.08984375" bestFit="1" customWidth="1"/>
    <col min="14609" max="14610" width="17.90625" bestFit="1" customWidth="1"/>
    <col min="14611" max="14611" width="17.90625" customWidth="1"/>
    <col min="14612" max="14612" width="18.54296875" bestFit="1" customWidth="1"/>
    <col min="14613" max="14613" width="13.90625" bestFit="1" customWidth="1"/>
    <col min="14851" max="14851" width="32.08984375" customWidth="1"/>
    <col min="14852" max="14853" width="17.90625" bestFit="1" customWidth="1"/>
    <col min="14854" max="14855" width="17.08984375" bestFit="1" customWidth="1"/>
    <col min="14856" max="14860" width="17.90625" bestFit="1" customWidth="1"/>
    <col min="14861" max="14861" width="17.08984375" bestFit="1" customWidth="1"/>
    <col min="14862" max="14862" width="16.90625" bestFit="1" customWidth="1"/>
    <col min="14863" max="14863" width="17.90625" bestFit="1" customWidth="1"/>
    <col min="14864" max="14864" width="17.08984375" bestFit="1" customWidth="1"/>
    <col min="14865" max="14866" width="17.90625" bestFit="1" customWidth="1"/>
    <col min="14867" max="14867" width="17.90625" customWidth="1"/>
    <col min="14868" max="14868" width="18.54296875" bestFit="1" customWidth="1"/>
    <col min="14869" max="14869" width="13.90625" bestFit="1" customWidth="1"/>
    <col min="15107" max="15107" width="32.08984375" customWidth="1"/>
    <col min="15108" max="15109" width="17.90625" bestFit="1" customWidth="1"/>
    <col min="15110" max="15111" width="17.08984375" bestFit="1" customWidth="1"/>
    <col min="15112" max="15116" width="17.90625" bestFit="1" customWidth="1"/>
    <col min="15117" max="15117" width="17.08984375" bestFit="1" customWidth="1"/>
    <col min="15118" max="15118" width="16.90625" bestFit="1" customWidth="1"/>
    <col min="15119" max="15119" width="17.90625" bestFit="1" customWidth="1"/>
    <col min="15120" max="15120" width="17.08984375" bestFit="1" customWidth="1"/>
    <col min="15121" max="15122" width="17.90625" bestFit="1" customWidth="1"/>
    <col min="15123" max="15123" width="17.90625" customWidth="1"/>
    <col min="15124" max="15124" width="18.54296875" bestFit="1" customWidth="1"/>
    <col min="15125" max="15125" width="13.90625" bestFit="1" customWidth="1"/>
    <col min="15363" max="15363" width="32.08984375" customWidth="1"/>
    <col min="15364" max="15365" width="17.90625" bestFit="1" customWidth="1"/>
    <col min="15366" max="15367" width="17.08984375" bestFit="1" customWidth="1"/>
    <col min="15368" max="15372" width="17.90625" bestFit="1" customWidth="1"/>
    <col min="15373" max="15373" width="17.08984375" bestFit="1" customWidth="1"/>
    <col min="15374" max="15374" width="16.90625" bestFit="1" customWidth="1"/>
    <col min="15375" max="15375" width="17.90625" bestFit="1" customWidth="1"/>
    <col min="15376" max="15376" width="17.08984375" bestFit="1" customWidth="1"/>
    <col min="15377" max="15378" width="17.90625" bestFit="1" customWidth="1"/>
    <col min="15379" max="15379" width="17.90625" customWidth="1"/>
    <col min="15380" max="15380" width="18.54296875" bestFit="1" customWidth="1"/>
    <col min="15381" max="15381" width="13.90625" bestFit="1" customWidth="1"/>
    <col min="15619" max="15619" width="32.08984375" customWidth="1"/>
    <col min="15620" max="15621" width="17.90625" bestFit="1" customWidth="1"/>
    <col min="15622" max="15623" width="17.08984375" bestFit="1" customWidth="1"/>
    <col min="15624" max="15628" width="17.90625" bestFit="1" customWidth="1"/>
    <col min="15629" max="15629" width="17.08984375" bestFit="1" customWidth="1"/>
    <col min="15630" max="15630" width="16.90625" bestFit="1" customWidth="1"/>
    <col min="15631" max="15631" width="17.90625" bestFit="1" customWidth="1"/>
    <col min="15632" max="15632" width="17.08984375" bestFit="1" customWidth="1"/>
    <col min="15633" max="15634" width="17.90625" bestFit="1" customWidth="1"/>
    <col min="15635" max="15635" width="17.90625" customWidth="1"/>
    <col min="15636" max="15636" width="18.54296875" bestFit="1" customWidth="1"/>
    <col min="15637" max="15637" width="13.90625" bestFit="1" customWidth="1"/>
    <col min="15875" max="15875" width="32.08984375" customWidth="1"/>
    <col min="15876" max="15877" width="17.90625" bestFit="1" customWidth="1"/>
    <col min="15878" max="15879" width="17.08984375" bestFit="1" customWidth="1"/>
    <col min="15880" max="15884" width="17.90625" bestFit="1" customWidth="1"/>
    <col min="15885" max="15885" width="17.08984375" bestFit="1" customWidth="1"/>
    <col min="15886" max="15886" width="16.90625" bestFit="1" customWidth="1"/>
    <col min="15887" max="15887" width="17.90625" bestFit="1" customWidth="1"/>
    <col min="15888" max="15888" width="17.08984375" bestFit="1" customWidth="1"/>
    <col min="15889" max="15890" width="17.90625" bestFit="1" customWidth="1"/>
    <col min="15891" max="15891" width="17.90625" customWidth="1"/>
    <col min="15892" max="15892" width="18.54296875" bestFit="1" customWidth="1"/>
    <col min="15893" max="15893" width="13.90625" bestFit="1" customWidth="1"/>
    <col min="16131" max="16131" width="32.08984375" customWidth="1"/>
    <col min="16132" max="16133" width="17.90625" bestFit="1" customWidth="1"/>
    <col min="16134" max="16135" width="17.08984375" bestFit="1" customWidth="1"/>
    <col min="16136" max="16140" width="17.90625" bestFit="1" customWidth="1"/>
    <col min="16141" max="16141" width="17.08984375" bestFit="1" customWidth="1"/>
    <col min="16142" max="16142" width="16.90625" bestFit="1" customWidth="1"/>
    <col min="16143" max="16143" width="17.90625" bestFit="1" customWidth="1"/>
    <col min="16144" max="16144" width="17.08984375" bestFit="1" customWidth="1"/>
    <col min="16145" max="16146" width="17.90625" bestFit="1" customWidth="1"/>
    <col min="16147" max="16147" width="17.90625" customWidth="1"/>
    <col min="16148" max="16148" width="18.54296875" bestFit="1" customWidth="1"/>
    <col min="16149" max="16149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96490410.030000001</v>
      </c>
      <c r="N4" s="62">
        <f>SUM(B4:M4)</f>
        <v>879349436.51999998</v>
      </c>
    </row>
    <row r="5" spans="1:20" s="42" customFormat="1" ht="12.5" x14ac:dyDescent="0.25">
      <c r="A5" s="58" t="s">
        <v>152</v>
      </c>
      <c r="B5" s="69">
        <v>238616.2</v>
      </c>
      <c r="C5" s="69">
        <v>248787.74</v>
      </c>
      <c r="D5" s="69">
        <v>267510.24</v>
      </c>
      <c r="E5" s="69">
        <v>245789.8</v>
      </c>
      <c r="F5" s="69">
        <v>227817.25</v>
      </c>
      <c r="G5" s="69">
        <v>219464.01</v>
      </c>
      <c r="H5" s="59">
        <v>183230.96</v>
      </c>
      <c r="I5" s="69">
        <v>158472.12</v>
      </c>
      <c r="J5" s="69">
        <v>123157.62</v>
      </c>
      <c r="K5" s="69">
        <v>57605.54</v>
      </c>
      <c r="L5" s="69">
        <v>7344.43</v>
      </c>
      <c r="M5" s="39">
        <v>0</v>
      </c>
      <c r="N5" s="63">
        <f>SUM(B5:M5)</f>
        <v>1977795.91</v>
      </c>
    </row>
    <row r="6" spans="1:20" s="42" customFormat="1" ht="12.5" x14ac:dyDescent="0.25">
      <c r="A6" s="58" t="s">
        <v>153</v>
      </c>
      <c r="B6" s="69">
        <v>33376.83</v>
      </c>
      <c r="C6" s="69">
        <v>39236.720000000001</v>
      </c>
      <c r="D6" s="69">
        <v>43726.54</v>
      </c>
      <c r="E6" s="69">
        <v>57330.31</v>
      </c>
      <c r="F6" s="59">
        <v>83585.59</v>
      </c>
      <c r="G6" s="59">
        <v>65592.67</v>
      </c>
      <c r="H6" s="69">
        <v>84479.12</v>
      </c>
      <c r="I6" s="69">
        <v>77810.320000000007</v>
      </c>
      <c r="J6" s="69">
        <v>71796.149999999994</v>
      </c>
      <c r="K6" s="69">
        <v>41017.629999999997</v>
      </c>
      <c r="L6" s="69">
        <v>29.76</v>
      </c>
      <c r="M6" s="39">
        <v>2.75</v>
      </c>
      <c r="N6" s="63">
        <f>SUM(B6:M6)</f>
        <v>597984.39</v>
      </c>
    </row>
    <row r="7" spans="1:20" s="42" customFormat="1" ht="12.5" x14ac:dyDescent="0.25">
      <c r="A7" s="58" t="s">
        <v>154</v>
      </c>
      <c r="B7" s="63">
        <f t="shared" ref="B7:E7" si="0">B4-B5+B6</f>
        <v>56633222.319999993</v>
      </c>
      <c r="C7" s="63">
        <f t="shared" si="0"/>
        <v>57221570.119999997</v>
      </c>
      <c r="D7" s="63">
        <f t="shared" si="0"/>
        <v>59453943.969999999</v>
      </c>
      <c r="E7" s="63">
        <f t="shared" si="0"/>
        <v>62073122.460000008</v>
      </c>
      <c r="F7" s="63">
        <f>F4-F5+F6</f>
        <v>64425354.310000002</v>
      </c>
      <c r="G7" s="63">
        <f>G4-G5+G6</f>
        <v>69030103.86999999</v>
      </c>
      <c r="H7" s="63">
        <f t="shared" ref="H7" si="1">H4-H5+H6</f>
        <v>72927320.290000007</v>
      </c>
      <c r="I7" s="63">
        <f t="shared" ref="I7:N7" si="2">I4-I5+I6</f>
        <v>78303839.859999985</v>
      </c>
      <c r="J7" s="63">
        <f t="shared" si="2"/>
        <v>82825020.989999995</v>
      </c>
      <c r="K7" s="63">
        <f t="shared" si="2"/>
        <v>85841048.469999984</v>
      </c>
      <c r="L7" s="63">
        <f t="shared" si="2"/>
        <v>92744665.560000002</v>
      </c>
      <c r="M7" s="63">
        <f t="shared" si="2"/>
        <v>96490412.780000001</v>
      </c>
      <c r="N7" s="63">
        <f t="shared" si="2"/>
        <v>877969625</v>
      </c>
    </row>
    <row r="8" spans="1:20" s="42" customFormat="1" x14ac:dyDescent="0.35">
      <c r="A8" s="58" t="s">
        <v>155</v>
      </c>
      <c r="B8" s="59">
        <v>254237.44</v>
      </c>
      <c r="C8" s="59">
        <v>272271.43</v>
      </c>
      <c r="D8" s="59">
        <v>425007.64</v>
      </c>
      <c r="E8" s="59">
        <v>599600.64000000001</v>
      </c>
      <c r="F8" s="59">
        <v>832852.4</v>
      </c>
      <c r="G8" s="59">
        <v>1222784.24</v>
      </c>
      <c r="H8" s="59">
        <v>1542682.37</v>
      </c>
      <c r="I8" s="20">
        <v>2194296.7599999998</v>
      </c>
      <c r="J8" s="20">
        <v>2927587.28</v>
      </c>
      <c r="K8" s="20">
        <v>3816455.92</v>
      </c>
      <c r="L8" s="20">
        <v>6101666.9299999997</v>
      </c>
      <c r="M8" s="20">
        <v>69317035.390000001</v>
      </c>
      <c r="N8" s="63">
        <f>SUM(B8:M8)</f>
        <v>89506478.439999998</v>
      </c>
    </row>
    <row r="9" spans="1:20" s="42" customFormat="1" x14ac:dyDescent="0.35">
      <c r="A9" s="58" t="s">
        <v>156</v>
      </c>
      <c r="B9" s="59">
        <v>1214.5899999999999</v>
      </c>
      <c r="C9" s="59">
        <v>1000.03</v>
      </c>
      <c r="D9" s="59">
        <v>12.3</v>
      </c>
      <c r="E9" s="59">
        <v>0</v>
      </c>
      <c r="F9" s="59">
        <v>96.94</v>
      </c>
      <c r="G9" s="59">
        <v>969.71</v>
      </c>
      <c r="H9" s="59">
        <v>66.13</v>
      </c>
      <c r="I9" s="59">
        <v>237.25</v>
      </c>
      <c r="J9" s="59">
        <v>1301.33</v>
      </c>
      <c r="K9" s="59">
        <v>629.79999999999995</v>
      </c>
      <c r="L9" s="20">
        <v>114314.72</v>
      </c>
      <c r="M9" s="20">
        <v>207374.15</v>
      </c>
      <c r="N9" s="63"/>
    </row>
    <row r="10" spans="1:20" s="42" customFormat="1" ht="13" x14ac:dyDescent="0.3">
      <c r="A10" s="42" t="s">
        <v>14</v>
      </c>
      <c r="B10" s="7">
        <f t="shared" ref="B10:M10" si="3">B7-(B8+B9)</f>
        <v>56377770.289999992</v>
      </c>
      <c r="C10" s="7">
        <f t="shared" si="3"/>
        <v>56948298.659999996</v>
      </c>
      <c r="D10" s="7">
        <f t="shared" si="3"/>
        <v>59028924.030000001</v>
      </c>
      <c r="E10" s="7">
        <f t="shared" si="3"/>
        <v>61473521.820000008</v>
      </c>
      <c r="F10" s="7">
        <f t="shared" si="3"/>
        <v>63592404.969999999</v>
      </c>
      <c r="G10" s="7">
        <f t="shared" si="3"/>
        <v>67806349.919999987</v>
      </c>
      <c r="H10" s="7">
        <f t="shared" si="3"/>
        <v>71384571.790000007</v>
      </c>
      <c r="I10" s="7">
        <f t="shared" si="3"/>
        <v>76109305.849999979</v>
      </c>
      <c r="J10" s="7">
        <f t="shared" si="3"/>
        <v>79896132.379999995</v>
      </c>
      <c r="K10" s="7">
        <f t="shared" si="3"/>
        <v>82023962.749999985</v>
      </c>
      <c r="L10" s="7">
        <f t="shared" ref="L10" si="4">L7-(L8+L9)</f>
        <v>86528683.909999996</v>
      </c>
      <c r="M10" s="7">
        <f t="shared" si="3"/>
        <v>26966003.239999995</v>
      </c>
      <c r="N10" s="7">
        <f>N7-N8</f>
        <v>788463146.55999994</v>
      </c>
      <c r="O10" s="25"/>
    </row>
    <row r="11" spans="1:20" x14ac:dyDescent="0.35">
      <c r="A11" s="22" t="s">
        <v>15</v>
      </c>
      <c r="B11" s="26">
        <f t="shared" ref="B11:N11" si="5">B10/B4*100</f>
        <v>99.189472434154453</v>
      </c>
      <c r="C11" s="26">
        <f t="shared" si="5"/>
        <v>99.159301663599734</v>
      </c>
      <c r="D11" s="26">
        <f t="shared" si="5"/>
        <v>98.912821138921885</v>
      </c>
      <c r="E11" s="26">
        <f t="shared" si="5"/>
        <v>98.734275446722748</v>
      </c>
      <c r="F11" s="26">
        <f t="shared" si="5"/>
        <v>98.486623407413504</v>
      </c>
      <c r="G11" s="26">
        <f t="shared" si="5"/>
        <v>98.008750890913134</v>
      </c>
      <c r="H11" s="26">
        <f t="shared" ref="H11:M11" si="6">H10/H4*100</f>
        <v>97.752172214496468</v>
      </c>
      <c r="I11" s="26">
        <f t="shared" si="6"/>
        <v>97.097390731819814</v>
      </c>
      <c r="J11" s="26">
        <f t="shared" si="6"/>
        <v>96.403981458241844</v>
      </c>
      <c r="K11" s="26">
        <f t="shared" si="6"/>
        <v>95.534848393644992</v>
      </c>
      <c r="L11" s="26">
        <f t="shared" si="6"/>
        <v>93.29038980669965</v>
      </c>
      <c r="M11" s="26">
        <f t="shared" si="6"/>
        <v>27.946822105550122</v>
      </c>
      <c r="N11" s="26">
        <f t="shared" si="5"/>
        <v>89.664371615488847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99.189472434154453</v>
      </c>
    </row>
    <row r="15" spans="1:20" x14ac:dyDescent="0.35">
      <c r="A15" t="s">
        <v>31</v>
      </c>
      <c r="B15" s="27">
        <f>C11</f>
        <v>99.159301663599734</v>
      </c>
      <c r="S15" s="10"/>
    </row>
    <row r="16" spans="1:20" x14ac:dyDescent="0.35">
      <c r="A16" t="s">
        <v>48</v>
      </c>
      <c r="B16" s="27">
        <f>D11</f>
        <v>98.912821138921885</v>
      </c>
    </row>
    <row r="17" spans="1:16" x14ac:dyDescent="0.35">
      <c r="A17" t="s">
        <v>65</v>
      </c>
      <c r="B17" s="27">
        <f>E11</f>
        <v>98.734275446722748</v>
      </c>
    </row>
    <row r="18" spans="1:16" x14ac:dyDescent="0.35">
      <c r="A18" t="s">
        <v>78</v>
      </c>
      <c r="B18" s="27">
        <f>F11</f>
        <v>98.486623407413504</v>
      </c>
    </row>
    <row r="19" spans="1:16" x14ac:dyDescent="0.35">
      <c r="A19" t="s">
        <v>80</v>
      </c>
      <c r="B19" s="27">
        <f>G11</f>
        <v>98.008750890913134</v>
      </c>
    </row>
    <row r="20" spans="1:16" x14ac:dyDescent="0.35">
      <c r="A20" t="s">
        <v>91</v>
      </c>
      <c r="B20" s="27">
        <f>H11</f>
        <v>97.752172214496468</v>
      </c>
    </row>
    <row r="21" spans="1:16" x14ac:dyDescent="0.35">
      <c r="A21" t="s">
        <v>111</v>
      </c>
      <c r="B21" s="27">
        <f>I11</f>
        <v>97.097390731819814</v>
      </c>
    </row>
    <row r="22" spans="1:16" x14ac:dyDescent="0.35">
      <c r="A22" t="s">
        <v>135</v>
      </c>
      <c r="B22" s="27">
        <f>J11</f>
        <v>96.403981458241844</v>
      </c>
    </row>
    <row r="23" spans="1:16" x14ac:dyDescent="0.35">
      <c r="A23" t="s">
        <v>157</v>
      </c>
      <c r="B23" s="27">
        <f>K11</f>
        <v>95.534848393644992</v>
      </c>
    </row>
    <row r="24" spans="1:16" x14ac:dyDescent="0.35">
      <c r="A24" t="s">
        <v>158</v>
      </c>
      <c r="B24" s="27">
        <f>L11</f>
        <v>93.29038980669965</v>
      </c>
    </row>
    <row r="25" spans="1:16" x14ac:dyDescent="0.35">
      <c r="A25" t="s">
        <v>159</v>
      </c>
      <c r="B25" s="27">
        <f>M11</f>
        <v>27.946822105550122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D75E-CB54-47EE-BF24-5A3F6F1C77A2}">
  <dimension ref="A1:T35"/>
  <sheetViews>
    <sheetView zoomScale="70" zoomScaleNormal="70" workbookViewId="0">
      <selection activeCell="G56" sqref="G56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7.08984375" customWidth="1"/>
    <col min="13" max="13" width="16.90625" bestFit="1" customWidth="1"/>
    <col min="14" max="14" width="17.90625" bestFit="1" customWidth="1"/>
    <col min="15" max="15" width="17.08984375" bestFit="1" customWidth="1"/>
    <col min="16" max="16" width="17.08984375" customWidth="1"/>
    <col min="17" max="18" width="17.90625" bestFit="1" customWidth="1"/>
    <col min="19" max="19" width="17.90625" customWidth="1"/>
    <col min="20" max="20" width="18.54296875" bestFit="1" customWidth="1"/>
    <col min="21" max="21" width="13.90625" bestFit="1" customWidth="1"/>
    <col min="259" max="259" width="32.08984375" customWidth="1"/>
    <col min="260" max="261" width="17.90625" bestFit="1" customWidth="1"/>
    <col min="262" max="263" width="17.08984375" bestFit="1" customWidth="1"/>
    <col min="264" max="268" width="17.90625" bestFit="1" customWidth="1"/>
    <col min="269" max="269" width="17.08984375" bestFit="1" customWidth="1"/>
    <col min="270" max="270" width="16.90625" bestFit="1" customWidth="1"/>
    <col min="271" max="271" width="17.90625" bestFit="1" customWidth="1"/>
    <col min="272" max="272" width="17.08984375" bestFit="1" customWidth="1"/>
    <col min="273" max="274" width="17.90625" bestFit="1" customWidth="1"/>
    <col min="275" max="275" width="17.90625" customWidth="1"/>
    <col min="276" max="276" width="18.54296875" bestFit="1" customWidth="1"/>
    <col min="277" max="277" width="13.90625" bestFit="1" customWidth="1"/>
    <col min="515" max="515" width="32.08984375" customWidth="1"/>
    <col min="516" max="517" width="17.90625" bestFit="1" customWidth="1"/>
    <col min="518" max="519" width="17.08984375" bestFit="1" customWidth="1"/>
    <col min="520" max="524" width="17.90625" bestFit="1" customWidth="1"/>
    <col min="525" max="525" width="17.08984375" bestFit="1" customWidth="1"/>
    <col min="526" max="526" width="16.90625" bestFit="1" customWidth="1"/>
    <col min="527" max="527" width="17.90625" bestFit="1" customWidth="1"/>
    <col min="528" max="528" width="17.08984375" bestFit="1" customWidth="1"/>
    <col min="529" max="530" width="17.90625" bestFit="1" customWidth="1"/>
    <col min="531" max="531" width="17.90625" customWidth="1"/>
    <col min="532" max="532" width="18.54296875" bestFit="1" customWidth="1"/>
    <col min="533" max="533" width="13.90625" bestFit="1" customWidth="1"/>
    <col min="771" max="771" width="32.08984375" customWidth="1"/>
    <col min="772" max="773" width="17.90625" bestFit="1" customWidth="1"/>
    <col min="774" max="775" width="17.08984375" bestFit="1" customWidth="1"/>
    <col min="776" max="780" width="17.90625" bestFit="1" customWidth="1"/>
    <col min="781" max="781" width="17.08984375" bestFit="1" customWidth="1"/>
    <col min="782" max="782" width="16.90625" bestFit="1" customWidth="1"/>
    <col min="783" max="783" width="17.90625" bestFit="1" customWidth="1"/>
    <col min="784" max="784" width="17.08984375" bestFit="1" customWidth="1"/>
    <col min="785" max="786" width="17.90625" bestFit="1" customWidth="1"/>
    <col min="787" max="787" width="17.90625" customWidth="1"/>
    <col min="788" max="788" width="18.54296875" bestFit="1" customWidth="1"/>
    <col min="789" max="789" width="13.90625" bestFit="1" customWidth="1"/>
    <col min="1027" max="1027" width="32.08984375" customWidth="1"/>
    <col min="1028" max="1029" width="17.90625" bestFit="1" customWidth="1"/>
    <col min="1030" max="1031" width="17.08984375" bestFit="1" customWidth="1"/>
    <col min="1032" max="1036" width="17.90625" bestFit="1" customWidth="1"/>
    <col min="1037" max="1037" width="17.08984375" bestFit="1" customWidth="1"/>
    <col min="1038" max="1038" width="16.90625" bestFit="1" customWidth="1"/>
    <col min="1039" max="1039" width="17.90625" bestFit="1" customWidth="1"/>
    <col min="1040" max="1040" width="17.08984375" bestFit="1" customWidth="1"/>
    <col min="1041" max="1042" width="17.90625" bestFit="1" customWidth="1"/>
    <col min="1043" max="1043" width="17.90625" customWidth="1"/>
    <col min="1044" max="1044" width="18.54296875" bestFit="1" customWidth="1"/>
    <col min="1045" max="1045" width="13.90625" bestFit="1" customWidth="1"/>
    <col min="1283" max="1283" width="32.08984375" customWidth="1"/>
    <col min="1284" max="1285" width="17.90625" bestFit="1" customWidth="1"/>
    <col min="1286" max="1287" width="17.08984375" bestFit="1" customWidth="1"/>
    <col min="1288" max="1292" width="17.90625" bestFit="1" customWidth="1"/>
    <col min="1293" max="1293" width="17.08984375" bestFit="1" customWidth="1"/>
    <col min="1294" max="1294" width="16.90625" bestFit="1" customWidth="1"/>
    <col min="1295" max="1295" width="17.90625" bestFit="1" customWidth="1"/>
    <col min="1296" max="1296" width="17.08984375" bestFit="1" customWidth="1"/>
    <col min="1297" max="1298" width="17.90625" bestFit="1" customWidth="1"/>
    <col min="1299" max="1299" width="17.90625" customWidth="1"/>
    <col min="1300" max="1300" width="18.54296875" bestFit="1" customWidth="1"/>
    <col min="1301" max="1301" width="13.90625" bestFit="1" customWidth="1"/>
    <col min="1539" max="1539" width="32.08984375" customWidth="1"/>
    <col min="1540" max="1541" width="17.90625" bestFit="1" customWidth="1"/>
    <col min="1542" max="1543" width="17.08984375" bestFit="1" customWidth="1"/>
    <col min="1544" max="1548" width="17.90625" bestFit="1" customWidth="1"/>
    <col min="1549" max="1549" width="17.08984375" bestFit="1" customWidth="1"/>
    <col min="1550" max="1550" width="16.90625" bestFit="1" customWidth="1"/>
    <col min="1551" max="1551" width="17.90625" bestFit="1" customWidth="1"/>
    <col min="1552" max="1552" width="17.08984375" bestFit="1" customWidth="1"/>
    <col min="1553" max="1554" width="17.90625" bestFit="1" customWidth="1"/>
    <col min="1555" max="1555" width="17.90625" customWidth="1"/>
    <col min="1556" max="1556" width="18.54296875" bestFit="1" customWidth="1"/>
    <col min="1557" max="1557" width="13.90625" bestFit="1" customWidth="1"/>
    <col min="1795" max="1795" width="32.08984375" customWidth="1"/>
    <col min="1796" max="1797" width="17.90625" bestFit="1" customWidth="1"/>
    <col min="1798" max="1799" width="17.08984375" bestFit="1" customWidth="1"/>
    <col min="1800" max="1804" width="17.90625" bestFit="1" customWidth="1"/>
    <col min="1805" max="1805" width="17.08984375" bestFit="1" customWidth="1"/>
    <col min="1806" max="1806" width="16.90625" bestFit="1" customWidth="1"/>
    <col min="1807" max="1807" width="17.90625" bestFit="1" customWidth="1"/>
    <col min="1808" max="1808" width="17.08984375" bestFit="1" customWidth="1"/>
    <col min="1809" max="1810" width="17.90625" bestFit="1" customWidth="1"/>
    <col min="1811" max="1811" width="17.90625" customWidth="1"/>
    <col min="1812" max="1812" width="18.54296875" bestFit="1" customWidth="1"/>
    <col min="1813" max="1813" width="13.90625" bestFit="1" customWidth="1"/>
    <col min="2051" max="2051" width="32.08984375" customWidth="1"/>
    <col min="2052" max="2053" width="17.90625" bestFit="1" customWidth="1"/>
    <col min="2054" max="2055" width="17.08984375" bestFit="1" customWidth="1"/>
    <col min="2056" max="2060" width="17.90625" bestFit="1" customWidth="1"/>
    <col min="2061" max="2061" width="17.08984375" bestFit="1" customWidth="1"/>
    <col min="2062" max="2062" width="16.90625" bestFit="1" customWidth="1"/>
    <col min="2063" max="2063" width="17.90625" bestFit="1" customWidth="1"/>
    <col min="2064" max="2064" width="17.08984375" bestFit="1" customWidth="1"/>
    <col min="2065" max="2066" width="17.90625" bestFit="1" customWidth="1"/>
    <col min="2067" max="2067" width="17.90625" customWidth="1"/>
    <col min="2068" max="2068" width="18.54296875" bestFit="1" customWidth="1"/>
    <col min="2069" max="2069" width="13.90625" bestFit="1" customWidth="1"/>
    <col min="2307" max="2307" width="32.08984375" customWidth="1"/>
    <col min="2308" max="2309" width="17.90625" bestFit="1" customWidth="1"/>
    <col min="2310" max="2311" width="17.08984375" bestFit="1" customWidth="1"/>
    <col min="2312" max="2316" width="17.90625" bestFit="1" customWidth="1"/>
    <col min="2317" max="2317" width="17.08984375" bestFit="1" customWidth="1"/>
    <col min="2318" max="2318" width="16.90625" bestFit="1" customWidth="1"/>
    <col min="2319" max="2319" width="17.90625" bestFit="1" customWidth="1"/>
    <col min="2320" max="2320" width="17.08984375" bestFit="1" customWidth="1"/>
    <col min="2321" max="2322" width="17.90625" bestFit="1" customWidth="1"/>
    <col min="2323" max="2323" width="17.90625" customWidth="1"/>
    <col min="2324" max="2324" width="18.54296875" bestFit="1" customWidth="1"/>
    <col min="2325" max="2325" width="13.90625" bestFit="1" customWidth="1"/>
    <col min="2563" max="2563" width="32.08984375" customWidth="1"/>
    <col min="2564" max="2565" width="17.90625" bestFit="1" customWidth="1"/>
    <col min="2566" max="2567" width="17.08984375" bestFit="1" customWidth="1"/>
    <col min="2568" max="2572" width="17.90625" bestFit="1" customWidth="1"/>
    <col min="2573" max="2573" width="17.08984375" bestFit="1" customWidth="1"/>
    <col min="2574" max="2574" width="16.90625" bestFit="1" customWidth="1"/>
    <col min="2575" max="2575" width="17.90625" bestFit="1" customWidth="1"/>
    <col min="2576" max="2576" width="17.08984375" bestFit="1" customWidth="1"/>
    <col min="2577" max="2578" width="17.90625" bestFit="1" customWidth="1"/>
    <col min="2579" max="2579" width="17.90625" customWidth="1"/>
    <col min="2580" max="2580" width="18.54296875" bestFit="1" customWidth="1"/>
    <col min="2581" max="2581" width="13.90625" bestFit="1" customWidth="1"/>
    <col min="2819" max="2819" width="32.08984375" customWidth="1"/>
    <col min="2820" max="2821" width="17.90625" bestFit="1" customWidth="1"/>
    <col min="2822" max="2823" width="17.08984375" bestFit="1" customWidth="1"/>
    <col min="2824" max="2828" width="17.90625" bestFit="1" customWidth="1"/>
    <col min="2829" max="2829" width="17.08984375" bestFit="1" customWidth="1"/>
    <col min="2830" max="2830" width="16.90625" bestFit="1" customWidth="1"/>
    <col min="2831" max="2831" width="17.90625" bestFit="1" customWidth="1"/>
    <col min="2832" max="2832" width="17.08984375" bestFit="1" customWidth="1"/>
    <col min="2833" max="2834" width="17.90625" bestFit="1" customWidth="1"/>
    <col min="2835" max="2835" width="17.90625" customWidth="1"/>
    <col min="2836" max="2836" width="18.54296875" bestFit="1" customWidth="1"/>
    <col min="2837" max="2837" width="13.90625" bestFit="1" customWidth="1"/>
    <col min="3075" max="3075" width="32.08984375" customWidth="1"/>
    <col min="3076" max="3077" width="17.90625" bestFit="1" customWidth="1"/>
    <col min="3078" max="3079" width="17.08984375" bestFit="1" customWidth="1"/>
    <col min="3080" max="3084" width="17.90625" bestFit="1" customWidth="1"/>
    <col min="3085" max="3085" width="17.08984375" bestFit="1" customWidth="1"/>
    <col min="3086" max="3086" width="16.90625" bestFit="1" customWidth="1"/>
    <col min="3087" max="3087" width="17.90625" bestFit="1" customWidth="1"/>
    <col min="3088" max="3088" width="17.08984375" bestFit="1" customWidth="1"/>
    <col min="3089" max="3090" width="17.90625" bestFit="1" customWidth="1"/>
    <col min="3091" max="3091" width="17.90625" customWidth="1"/>
    <col min="3092" max="3092" width="18.54296875" bestFit="1" customWidth="1"/>
    <col min="3093" max="3093" width="13.90625" bestFit="1" customWidth="1"/>
    <col min="3331" max="3331" width="32.08984375" customWidth="1"/>
    <col min="3332" max="3333" width="17.90625" bestFit="1" customWidth="1"/>
    <col min="3334" max="3335" width="17.08984375" bestFit="1" customWidth="1"/>
    <col min="3336" max="3340" width="17.90625" bestFit="1" customWidth="1"/>
    <col min="3341" max="3341" width="17.08984375" bestFit="1" customWidth="1"/>
    <col min="3342" max="3342" width="16.90625" bestFit="1" customWidth="1"/>
    <col min="3343" max="3343" width="17.90625" bestFit="1" customWidth="1"/>
    <col min="3344" max="3344" width="17.08984375" bestFit="1" customWidth="1"/>
    <col min="3345" max="3346" width="17.90625" bestFit="1" customWidth="1"/>
    <col min="3347" max="3347" width="17.90625" customWidth="1"/>
    <col min="3348" max="3348" width="18.54296875" bestFit="1" customWidth="1"/>
    <col min="3349" max="3349" width="13.90625" bestFit="1" customWidth="1"/>
    <col min="3587" max="3587" width="32.08984375" customWidth="1"/>
    <col min="3588" max="3589" width="17.90625" bestFit="1" customWidth="1"/>
    <col min="3590" max="3591" width="17.08984375" bestFit="1" customWidth="1"/>
    <col min="3592" max="3596" width="17.90625" bestFit="1" customWidth="1"/>
    <col min="3597" max="3597" width="17.08984375" bestFit="1" customWidth="1"/>
    <col min="3598" max="3598" width="16.90625" bestFit="1" customWidth="1"/>
    <col min="3599" max="3599" width="17.90625" bestFit="1" customWidth="1"/>
    <col min="3600" max="3600" width="17.08984375" bestFit="1" customWidth="1"/>
    <col min="3601" max="3602" width="17.90625" bestFit="1" customWidth="1"/>
    <col min="3603" max="3603" width="17.90625" customWidth="1"/>
    <col min="3604" max="3604" width="18.54296875" bestFit="1" customWidth="1"/>
    <col min="3605" max="3605" width="13.90625" bestFit="1" customWidth="1"/>
    <col min="3843" max="3843" width="32.08984375" customWidth="1"/>
    <col min="3844" max="3845" width="17.90625" bestFit="1" customWidth="1"/>
    <col min="3846" max="3847" width="17.08984375" bestFit="1" customWidth="1"/>
    <col min="3848" max="3852" width="17.90625" bestFit="1" customWidth="1"/>
    <col min="3853" max="3853" width="17.08984375" bestFit="1" customWidth="1"/>
    <col min="3854" max="3854" width="16.90625" bestFit="1" customWidth="1"/>
    <col min="3855" max="3855" width="17.90625" bestFit="1" customWidth="1"/>
    <col min="3856" max="3856" width="17.08984375" bestFit="1" customWidth="1"/>
    <col min="3857" max="3858" width="17.90625" bestFit="1" customWidth="1"/>
    <col min="3859" max="3859" width="17.90625" customWidth="1"/>
    <col min="3860" max="3860" width="18.54296875" bestFit="1" customWidth="1"/>
    <col min="3861" max="3861" width="13.90625" bestFit="1" customWidth="1"/>
    <col min="4099" max="4099" width="32.08984375" customWidth="1"/>
    <col min="4100" max="4101" width="17.90625" bestFit="1" customWidth="1"/>
    <col min="4102" max="4103" width="17.08984375" bestFit="1" customWidth="1"/>
    <col min="4104" max="4108" width="17.90625" bestFit="1" customWidth="1"/>
    <col min="4109" max="4109" width="17.08984375" bestFit="1" customWidth="1"/>
    <col min="4110" max="4110" width="16.90625" bestFit="1" customWidth="1"/>
    <col min="4111" max="4111" width="17.90625" bestFit="1" customWidth="1"/>
    <col min="4112" max="4112" width="17.08984375" bestFit="1" customWidth="1"/>
    <col min="4113" max="4114" width="17.90625" bestFit="1" customWidth="1"/>
    <col min="4115" max="4115" width="17.90625" customWidth="1"/>
    <col min="4116" max="4116" width="18.54296875" bestFit="1" customWidth="1"/>
    <col min="4117" max="4117" width="13.90625" bestFit="1" customWidth="1"/>
    <col min="4355" max="4355" width="32.08984375" customWidth="1"/>
    <col min="4356" max="4357" width="17.90625" bestFit="1" customWidth="1"/>
    <col min="4358" max="4359" width="17.08984375" bestFit="1" customWidth="1"/>
    <col min="4360" max="4364" width="17.90625" bestFit="1" customWidth="1"/>
    <col min="4365" max="4365" width="17.08984375" bestFit="1" customWidth="1"/>
    <col min="4366" max="4366" width="16.90625" bestFit="1" customWidth="1"/>
    <col min="4367" max="4367" width="17.90625" bestFit="1" customWidth="1"/>
    <col min="4368" max="4368" width="17.08984375" bestFit="1" customWidth="1"/>
    <col min="4369" max="4370" width="17.90625" bestFit="1" customWidth="1"/>
    <col min="4371" max="4371" width="17.90625" customWidth="1"/>
    <col min="4372" max="4372" width="18.54296875" bestFit="1" customWidth="1"/>
    <col min="4373" max="4373" width="13.90625" bestFit="1" customWidth="1"/>
    <col min="4611" max="4611" width="32.08984375" customWidth="1"/>
    <col min="4612" max="4613" width="17.90625" bestFit="1" customWidth="1"/>
    <col min="4614" max="4615" width="17.08984375" bestFit="1" customWidth="1"/>
    <col min="4616" max="4620" width="17.90625" bestFit="1" customWidth="1"/>
    <col min="4621" max="4621" width="17.08984375" bestFit="1" customWidth="1"/>
    <col min="4622" max="4622" width="16.90625" bestFit="1" customWidth="1"/>
    <col min="4623" max="4623" width="17.90625" bestFit="1" customWidth="1"/>
    <col min="4624" max="4624" width="17.08984375" bestFit="1" customWidth="1"/>
    <col min="4625" max="4626" width="17.90625" bestFit="1" customWidth="1"/>
    <col min="4627" max="4627" width="17.90625" customWidth="1"/>
    <col min="4628" max="4628" width="18.54296875" bestFit="1" customWidth="1"/>
    <col min="4629" max="4629" width="13.90625" bestFit="1" customWidth="1"/>
    <col min="4867" max="4867" width="32.08984375" customWidth="1"/>
    <col min="4868" max="4869" width="17.90625" bestFit="1" customWidth="1"/>
    <col min="4870" max="4871" width="17.08984375" bestFit="1" customWidth="1"/>
    <col min="4872" max="4876" width="17.90625" bestFit="1" customWidth="1"/>
    <col min="4877" max="4877" width="17.08984375" bestFit="1" customWidth="1"/>
    <col min="4878" max="4878" width="16.90625" bestFit="1" customWidth="1"/>
    <col min="4879" max="4879" width="17.90625" bestFit="1" customWidth="1"/>
    <col min="4880" max="4880" width="17.08984375" bestFit="1" customWidth="1"/>
    <col min="4881" max="4882" width="17.90625" bestFit="1" customWidth="1"/>
    <col min="4883" max="4883" width="17.90625" customWidth="1"/>
    <col min="4884" max="4884" width="18.54296875" bestFit="1" customWidth="1"/>
    <col min="4885" max="4885" width="13.90625" bestFit="1" customWidth="1"/>
    <col min="5123" max="5123" width="32.08984375" customWidth="1"/>
    <col min="5124" max="5125" width="17.90625" bestFit="1" customWidth="1"/>
    <col min="5126" max="5127" width="17.08984375" bestFit="1" customWidth="1"/>
    <col min="5128" max="5132" width="17.90625" bestFit="1" customWidth="1"/>
    <col min="5133" max="5133" width="17.08984375" bestFit="1" customWidth="1"/>
    <col min="5134" max="5134" width="16.90625" bestFit="1" customWidth="1"/>
    <col min="5135" max="5135" width="17.90625" bestFit="1" customWidth="1"/>
    <col min="5136" max="5136" width="17.08984375" bestFit="1" customWidth="1"/>
    <col min="5137" max="5138" width="17.90625" bestFit="1" customWidth="1"/>
    <col min="5139" max="5139" width="17.90625" customWidth="1"/>
    <col min="5140" max="5140" width="18.54296875" bestFit="1" customWidth="1"/>
    <col min="5141" max="5141" width="13.90625" bestFit="1" customWidth="1"/>
    <col min="5379" max="5379" width="32.08984375" customWidth="1"/>
    <col min="5380" max="5381" width="17.90625" bestFit="1" customWidth="1"/>
    <col min="5382" max="5383" width="17.08984375" bestFit="1" customWidth="1"/>
    <col min="5384" max="5388" width="17.90625" bestFit="1" customWidth="1"/>
    <col min="5389" max="5389" width="17.08984375" bestFit="1" customWidth="1"/>
    <col min="5390" max="5390" width="16.90625" bestFit="1" customWidth="1"/>
    <col min="5391" max="5391" width="17.90625" bestFit="1" customWidth="1"/>
    <col min="5392" max="5392" width="17.08984375" bestFit="1" customWidth="1"/>
    <col min="5393" max="5394" width="17.90625" bestFit="1" customWidth="1"/>
    <col min="5395" max="5395" width="17.90625" customWidth="1"/>
    <col min="5396" max="5396" width="18.54296875" bestFit="1" customWidth="1"/>
    <col min="5397" max="5397" width="13.90625" bestFit="1" customWidth="1"/>
    <col min="5635" max="5635" width="32.08984375" customWidth="1"/>
    <col min="5636" max="5637" width="17.90625" bestFit="1" customWidth="1"/>
    <col min="5638" max="5639" width="17.08984375" bestFit="1" customWidth="1"/>
    <col min="5640" max="5644" width="17.90625" bestFit="1" customWidth="1"/>
    <col min="5645" max="5645" width="17.08984375" bestFit="1" customWidth="1"/>
    <col min="5646" max="5646" width="16.90625" bestFit="1" customWidth="1"/>
    <col min="5647" max="5647" width="17.90625" bestFit="1" customWidth="1"/>
    <col min="5648" max="5648" width="17.08984375" bestFit="1" customWidth="1"/>
    <col min="5649" max="5650" width="17.90625" bestFit="1" customWidth="1"/>
    <col min="5651" max="5651" width="17.90625" customWidth="1"/>
    <col min="5652" max="5652" width="18.54296875" bestFit="1" customWidth="1"/>
    <col min="5653" max="5653" width="13.90625" bestFit="1" customWidth="1"/>
    <col min="5891" max="5891" width="32.08984375" customWidth="1"/>
    <col min="5892" max="5893" width="17.90625" bestFit="1" customWidth="1"/>
    <col min="5894" max="5895" width="17.08984375" bestFit="1" customWidth="1"/>
    <col min="5896" max="5900" width="17.90625" bestFit="1" customWidth="1"/>
    <col min="5901" max="5901" width="17.08984375" bestFit="1" customWidth="1"/>
    <col min="5902" max="5902" width="16.90625" bestFit="1" customWidth="1"/>
    <col min="5903" max="5903" width="17.90625" bestFit="1" customWidth="1"/>
    <col min="5904" max="5904" width="17.08984375" bestFit="1" customWidth="1"/>
    <col min="5905" max="5906" width="17.90625" bestFit="1" customWidth="1"/>
    <col min="5907" max="5907" width="17.90625" customWidth="1"/>
    <col min="5908" max="5908" width="18.54296875" bestFit="1" customWidth="1"/>
    <col min="5909" max="5909" width="13.90625" bestFit="1" customWidth="1"/>
    <col min="6147" max="6147" width="32.08984375" customWidth="1"/>
    <col min="6148" max="6149" width="17.90625" bestFit="1" customWidth="1"/>
    <col min="6150" max="6151" width="17.08984375" bestFit="1" customWidth="1"/>
    <col min="6152" max="6156" width="17.90625" bestFit="1" customWidth="1"/>
    <col min="6157" max="6157" width="17.08984375" bestFit="1" customWidth="1"/>
    <col min="6158" max="6158" width="16.90625" bestFit="1" customWidth="1"/>
    <col min="6159" max="6159" width="17.90625" bestFit="1" customWidth="1"/>
    <col min="6160" max="6160" width="17.08984375" bestFit="1" customWidth="1"/>
    <col min="6161" max="6162" width="17.90625" bestFit="1" customWidth="1"/>
    <col min="6163" max="6163" width="17.90625" customWidth="1"/>
    <col min="6164" max="6164" width="18.54296875" bestFit="1" customWidth="1"/>
    <col min="6165" max="6165" width="13.90625" bestFit="1" customWidth="1"/>
    <col min="6403" max="6403" width="32.08984375" customWidth="1"/>
    <col min="6404" max="6405" width="17.90625" bestFit="1" customWidth="1"/>
    <col min="6406" max="6407" width="17.08984375" bestFit="1" customWidth="1"/>
    <col min="6408" max="6412" width="17.90625" bestFit="1" customWidth="1"/>
    <col min="6413" max="6413" width="17.08984375" bestFit="1" customWidth="1"/>
    <col min="6414" max="6414" width="16.90625" bestFit="1" customWidth="1"/>
    <col min="6415" max="6415" width="17.90625" bestFit="1" customWidth="1"/>
    <col min="6416" max="6416" width="17.08984375" bestFit="1" customWidth="1"/>
    <col min="6417" max="6418" width="17.90625" bestFit="1" customWidth="1"/>
    <col min="6419" max="6419" width="17.90625" customWidth="1"/>
    <col min="6420" max="6420" width="18.54296875" bestFit="1" customWidth="1"/>
    <col min="6421" max="6421" width="13.90625" bestFit="1" customWidth="1"/>
    <col min="6659" max="6659" width="32.08984375" customWidth="1"/>
    <col min="6660" max="6661" width="17.90625" bestFit="1" customWidth="1"/>
    <col min="6662" max="6663" width="17.08984375" bestFit="1" customWidth="1"/>
    <col min="6664" max="6668" width="17.90625" bestFit="1" customWidth="1"/>
    <col min="6669" max="6669" width="17.08984375" bestFit="1" customWidth="1"/>
    <col min="6670" max="6670" width="16.90625" bestFit="1" customWidth="1"/>
    <col min="6671" max="6671" width="17.90625" bestFit="1" customWidth="1"/>
    <col min="6672" max="6672" width="17.08984375" bestFit="1" customWidth="1"/>
    <col min="6673" max="6674" width="17.90625" bestFit="1" customWidth="1"/>
    <col min="6675" max="6675" width="17.90625" customWidth="1"/>
    <col min="6676" max="6676" width="18.54296875" bestFit="1" customWidth="1"/>
    <col min="6677" max="6677" width="13.90625" bestFit="1" customWidth="1"/>
    <col min="6915" max="6915" width="32.08984375" customWidth="1"/>
    <col min="6916" max="6917" width="17.90625" bestFit="1" customWidth="1"/>
    <col min="6918" max="6919" width="17.08984375" bestFit="1" customWidth="1"/>
    <col min="6920" max="6924" width="17.90625" bestFit="1" customWidth="1"/>
    <col min="6925" max="6925" width="17.08984375" bestFit="1" customWidth="1"/>
    <col min="6926" max="6926" width="16.90625" bestFit="1" customWidth="1"/>
    <col min="6927" max="6927" width="17.90625" bestFit="1" customWidth="1"/>
    <col min="6928" max="6928" width="17.08984375" bestFit="1" customWidth="1"/>
    <col min="6929" max="6930" width="17.90625" bestFit="1" customWidth="1"/>
    <col min="6931" max="6931" width="17.90625" customWidth="1"/>
    <col min="6932" max="6932" width="18.54296875" bestFit="1" customWidth="1"/>
    <col min="6933" max="6933" width="13.90625" bestFit="1" customWidth="1"/>
    <col min="7171" max="7171" width="32.08984375" customWidth="1"/>
    <col min="7172" max="7173" width="17.90625" bestFit="1" customWidth="1"/>
    <col min="7174" max="7175" width="17.08984375" bestFit="1" customWidth="1"/>
    <col min="7176" max="7180" width="17.90625" bestFit="1" customWidth="1"/>
    <col min="7181" max="7181" width="17.08984375" bestFit="1" customWidth="1"/>
    <col min="7182" max="7182" width="16.90625" bestFit="1" customWidth="1"/>
    <col min="7183" max="7183" width="17.90625" bestFit="1" customWidth="1"/>
    <col min="7184" max="7184" width="17.08984375" bestFit="1" customWidth="1"/>
    <col min="7185" max="7186" width="17.90625" bestFit="1" customWidth="1"/>
    <col min="7187" max="7187" width="17.90625" customWidth="1"/>
    <col min="7188" max="7188" width="18.54296875" bestFit="1" customWidth="1"/>
    <col min="7189" max="7189" width="13.90625" bestFit="1" customWidth="1"/>
    <col min="7427" max="7427" width="32.08984375" customWidth="1"/>
    <col min="7428" max="7429" width="17.90625" bestFit="1" customWidth="1"/>
    <col min="7430" max="7431" width="17.08984375" bestFit="1" customWidth="1"/>
    <col min="7432" max="7436" width="17.90625" bestFit="1" customWidth="1"/>
    <col min="7437" max="7437" width="17.08984375" bestFit="1" customWidth="1"/>
    <col min="7438" max="7438" width="16.90625" bestFit="1" customWidth="1"/>
    <col min="7439" max="7439" width="17.90625" bestFit="1" customWidth="1"/>
    <col min="7440" max="7440" width="17.08984375" bestFit="1" customWidth="1"/>
    <col min="7441" max="7442" width="17.90625" bestFit="1" customWidth="1"/>
    <col min="7443" max="7443" width="17.90625" customWidth="1"/>
    <col min="7444" max="7444" width="18.54296875" bestFit="1" customWidth="1"/>
    <col min="7445" max="7445" width="13.90625" bestFit="1" customWidth="1"/>
    <col min="7683" max="7683" width="32.08984375" customWidth="1"/>
    <col min="7684" max="7685" width="17.90625" bestFit="1" customWidth="1"/>
    <col min="7686" max="7687" width="17.08984375" bestFit="1" customWidth="1"/>
    <col min="7688" max="7692" width="17.90625" bestFit="1" customWidth="1"/>
    <col min="7693" max="7693" width="17.08984375" bestFit="1" customWidth="1"/>
    <col min="7694" max="7694" width="16.90625" bestFit="1" customWidth="1"/>
    <col min="7695" max="7695" width="17.90625" bestFit="1" customWidth="1"/>
    <col min="7696" max="7696" width="17.08984375" bestFit="1" customWidth="1"/>
    <col min="7697" max="7698" width="17.90625" bestFit="1" customWidth="1"/>
    <col min="7699" max="7699" width="17.90625" customWidth="1"/>
    <col min="7700" max="7700" width="18.54296875" bestFit="1" customWidth="1"/>
    <col min="7701" max="7701" width="13.90625" bestFit="1" customWidth="1"/>
    <col min="7939" max="7939" width="32.08984375" customWidth="1"/>
    <col min="7940" max="7941" width="17.90625" bestFit="1" customWidth="1"/>
    <col min="7942" max="7943" width="17.08984375" bestFit="1" customWidth="1"/>
    <col min="7944" max="7948" width="17.90625" bestFit="1" customWidth="1"/>
    <col min="7949" max="7949" width="17.08984375" bestFit="1" customWidth="1"/>
    <col min="7950" max="7950" width="16.90625" bestFit="1" customWidth="1"/>
    <col min="7951" max="7951" width="17.90625" bestFit="1" customWidth="1"/>
    <col min="7952" max="7952" width="17.08984375" bestFit="1" customWidth="1"/>
    <col min="7953" max="7954" width="17.90625" bestFit="1" customWidth="1"/>
    <col min="7955" max="7955" width="17.90625" customWidth="1"/>
    <col min="7956" max="7956" width="18.54296875" bestFit="1" customWidth="1"/>
    <col min="7957" max="7957" width="13.90625" bestFit="1" customWidth="1"/>
    <col min="8195" max="8195" width="32.08984375" customWidth="1"/>
    <col min="8196" max="8197" width="17.90625" bestFit="1" customWidth="1"/>
    <col min="8198" max="8199" width="17.08984375" bestFit="1" customWidth="1"/>
    <col min="8200" max="8204" width="17.90625" bestFit="1" customWidth="1"/>
    <col min="8205" max="8205" width="17.08984375" bestFit="1" customWidth="1"/>
    <col min="8206" max="8206" width="16.90625" bestFit="1" customWidth="1"/>
    <col min="8207" max="8207" width="17.90625" bestFit="1" customWidth="1"/>
    <col min="8208" max="8208" width="17.08984375" bestFit="1" customWidth="1"/>
    <col min="8209" max="8210" width="17.90625" bestFit="1" customWidth="1"/>
    <col min="8211" max="8211" width="17.90625" customWidth="1"/>
    <col min="8212" max="8212" width="18.54296875" bestFit="1" customWidth="1"/>
    <col min="8213" max="8213" width="13.90625" bestFit="1" customWidth="1"/>
    <col min="8451" max="8451" width="32.08984375" customWidth="1"/>
    <col min="8452" max="8453" width="17.90625" bestFit="1" customWidth="1"/>
    <col min="8454" max="8455" width="17.08984375" bestFit="1" customWidth="1"/>
    <col min="8456" max="8460" width="17.90625" bestFit="1" customWidth="1"/>
    <col min="8461" max="8461" width="17.08984375" bestFit="1" customWidth="1"/>
    <col min="8462" max="8462" width="16.90625" bestFit="1" customWidth="1"/>
    <col min="8463" max="8463" width="17.90625" bestFit="1" customWidth="1"/>
    <col min="8464" max="8464" width="17.08984375" bestFit="1" customWidth="1"/>
    <col min="8465" max="8466" width="17.90625" bestFit="1" customWidth="1"/>
    <col min="8467" max="8467" width="17.90625" customWidth="1"/>
    <col min="8468" max="8468" width="18.54296875" bestFit="1" customWidth="1"/>
    <col min="8469" max="8469" width="13.90625" bestFit="1" customWidth="1"/>
    <col min="8707" max="8707" width="32.08984375" customWidth="1"/>
    <col min="8708" max="8709" width="17.90625" bestFit="1" customWidth="1"/>
    <col min="8710" max="8711" width="17.08984375" bestFit="1" customWidth="1"/>
    <col min="8712" max="8716" width="17.90625" bestFit="1" customWidth="1"/>
    <col min="8717" max="8717" width="17.08984375" bestFit="1" customWidth="1"/>
    <col min="8718" max="8718" width="16.90625" bestFit="1" customWidth="1"/>
    <col min="8719" max="8719" width="17.90625" bestFit="1" customWidth="1"/>
    <col min="8720" max="8720" width="17.08984375" bestFit="1" customWidth="1"/>
    <col min="8721" max="8722" width="17.90625" bestFit="1" customWidth="1"/>
    <col min="8723" max="8723" width="17.90625" customWidth="1"/>
    <col min="8724" max="8724" width="18.54296875" bestFit="1" customWidth="1"/>
    <col min="8725" max="8725" width="13.90625" bestFit="1" customWidth="1"/>
    <col min="8963" max="8963" width="32.08984375" customWidth="1"/>
    <col min="8964" max="8965" width="17.90625" bestFit="1" customWidth="1"/>
    <col min="8966" max="8967" width="17.08984375" bestFit="1" customWidth="1"/>
    <col min="8968" max="8972" width="17.90625" bestFit="1" customWidth="1"/>
    <col min="8973" max="8973" width="17.08984375" bestFit="1" customWidth="1"/>
    <col min="8974" max="8974" width="16.90625" bestFit="1" customWidth="1"/>
    <col min="8975" max="8975" width="17.90625" bestFit="1" customWidth="1"/>
    <col min="8976" max="8976" width="17.08984375" bestFit="1" customWidth="1"/>
    <col min="8977" max="8978" width="17.90625" bestFit="1" customWidth="1"/>
    <col min="8979" max="8979" width="17.90625" customWidth="1"/>
    <col min="8980" max="8980" width="18.54296875" bestFit="1" customWidth="1"/>
    <col min="8981" max="8981" width="13.90625" bestFit="1" customWidth="1"/>
    <col min="9219" max="9219" width="32.08984375" customWidth="1"/>
    <col min="9220" max="9221" width="17.90625" bestFit="1" customWidth="1"/>
    <col min="9222" max="9223" width="17.08984375" bestFit="1" customWidth="1"/>
    <col min="9224" max="9228" width="17.90625" bestFit="1" customWidth="1"/>
    <col min="9229" max="9229" width="17.08984375" bestFit="1" customWidth="1"/>
    <col min="9230" max="9230" width="16.90625" bestFit="1" customWidth="1"/>
    <col min="9231" max="9231" width="17.90625" bestFit="1" customWidth="1"/>
    <col min="9232" max="9232" width="17.08984375" bestFit="1" customWidth="1"/>
    <col min="9233" max="9234" width="17.90625" bestFit="1" customWidth="1"/>
    <col min="9235" max="9235" width="17.90625" customWidth="1"/>
    <col min="9236" max="9236" width="18.54296875" bestFit="1" customWidth="1"/>
    <col min="9237" max="9237" width="13.90625" bestFit="1" customWidth="1"/>
    <col min="9475" max="9475" width="32.08984375" customWidth="1"/>
    <col min="9476" max="9477" width="17.90625" bestFit="1" customWidth="1"/>
    <col min="9478" max="9479" width="17.08984375" bestFit="1" customWidth="1"/>
    <col min="9480" max="9484" width="17.90625" bestFit="1" customWidth="1"/>
    <col min="9485" max="9485" width="17.08984375" bestFit="1" customWidth="1"/>
    <col min="9486" max="9486" width="16.90625" bestFit="1" customWidth="1"/>
    <col min="9487" max="9487" width="17.90625" bestFit="1" customWidth="1"/>
    <col min="9488" max="9488" width="17.08984375" bestFit="1" customWidth="1"/>
    <col min="9489" max="9490" width="17.90625" bestFit="1" customWidth="1"/>
    <col min="9491" max="9491" width="17.90625" customWidth="1"/>
    <col min="9492" max="9492" width="18.54296875" bestFit="1" customWidth="1"/>
    <col min="9493" max="9493" width="13.90625" bestFit="1" customWidth="1"/>
    <col min="9731" max="9731" width="32.08984375" customWidth="1"/>
    <col min="9732" max="9733" width="17.90625" bestFit="1" customWidth="1"/>
    <col min="9734" max="9735" width="17.08984375" bestFit="1" customWidth="1"/>
    <col min="9736" max="9740" width="17.90625" bestFit="1" customWidth="1"/>
    <col min="9741" max="9741" width="17.08984375" bestFit="1" customWidth="1"/>
    <col min="9742" max="9742" width="16.90625" bestFit="1" customWidth="1"/>
    <col min="9743" max="9743" width="17.90625" bestFit="1" customWidth="1"/>
    <col min="9744" max="9744" width="17.08984375" bestFit="1" customWidth="1"/>
    <col min="9745" max="9746" width="17.90625" bestFit="1" customWidth="1"/>
    <col min="9747" max="9747" width="17.90625" customWidth="1"/>
    <col min="9748" max="9748" width="18.54296875" bestFit="1" customWidth="1"/>
    <col min="9749" max="9749" width="13.90625" bestFit="1" customWidth="1"/>
    <col min="9987" max="9987" width="32.08984375" customWidth="1"/>
    <col min="9988" max="9989" width="17.90625" bestFit="1" customWidth="1"/>
    <col min="9990" max="9991" width="17.08984375" bestFit="1" customWidth="1"/>
    <col min="9992" max="9996" width="17.90625" bestFit="1" customWidth="1"/>
    <col min="9997" max="9997" width="17.08984375" bestFit="1" customWidth="1"/>
    <col min="9998" max="9998" width="16.90625" bestFit="1" customWidth="1"/>
    <col min="9999" max="9999" width="17.90625" bestFit="1" customWidth="1"/>
    <col min="10000" max="10000" width="17.08984375" bestFit="1" customWidth="1"/>
    <col min="10001" max="10002" width="17.90625" bestFit="1" customWidth="1"/>
    <col min="10003" max="10003" width="17.90625" customWidth="1"/>
    <col min="10004" max="10004" width="18.54296875" bestFit="1" customWidth="1"/>
    <col min="10005" max="10005" width="13.90625" bestFit="1" customWidth="1"/>
    <col min="10243" max="10243" width="32.08984375" customWidth="1"/>
    <col min="10244" max="10245" width="17.90625" bestFit="1" customWidth="1"/>
    <col min="10246" max="10247" width="17.08984375" bestFit="1" customWidth="1"/>
    <col min="10248" max="10252" width="17.90625" bestFit="1" customWidth="1"/>
    <col min="10253" max="10253" width="17.08984375" bestFit="1" customWidth="1"/>
    <col min="10254" max="10254" width="16.90625" bestFit="1" customWidth="1"/>
    <col min="10255" max="10255" width="17.90625" bestFit="1" customWidth="1"/>
    <col min="10256" max="10256" width="17.08984375" bestFit="1" customWidth="1"/>
    <col min="10257" max="10258" width="17.90625" bestFit="1" customWidth="1"/>
    <col min="10259" max="10259" width="17.90625" customWidth="1"/>
    <col min="10260" max="10260" width="18.54296875" bestFit="1" customWidth="1"/>
    <col min="10261" max="10261" width="13.90625" bestFit="1" customWidth="1"/>
    <col min="10499" max="10499" width="32.08984375" customWidth="1"/>
    <col min="10500" max="10501" width="17.90625" bestFit="1" customWidth="1"/>
    <col min="10502" max="10503" width="17.08984375" bestFit="1" customWidth="1"/>
    <col min="10504" max="10508" width="17.90625" bestFit="1" customWidth="1"/>
    <col min="10509" max="10509" width="17.08984375" bestFit="1" customWidth="1"/>
    <col min="10510" max="10510" width="16.90625" bestFit="1" customWidth="1"/>
    <col min="10511" max="10511" width="17.90625" bestFit="1" customWidth="1"/>
    <col min="10512" max="10512" width="17.08984375" bestFit="1" customWidth="1"/>
    <col min="10513" max="10514" width="17.90625" bestFit="1" customWidth="1"/>
    <col min="10515" max="10515" width="17.90625" customWidth="1"/>
    <col min="10516" max="10516" width="18.54296875" bestFit="1" customWidth="1"/>
    <col min="10517" max="10517" width="13.90625" bestFit="1" customWidth="1"/>
    <col min="10755" max="10755" width="32.08984375" customWidth="1"/>
    <col min="10756" max="10757" width="17.90625" bestFit="1" customWidth="1"/>
    <col min="10758" max="10759" width="17.08984375" bestFit="1" customWidth="1"/>
    <col min="10760" max="10764" width="17.90625" bestFit="1" customWidth="1"/>
    <col min="10765" max="10765" width="17.08984375" bestFit="1" customWidth="1"/>
    <col min="10766" max="10766" width="16.90625" bestFit="1" customWidth="1"/>
    <col min="10767" max="10767" width="17.90625" bestFit="1" customWidth="1"/>
    <col min="10768" max="10768" width="17.08984375" bestFit="1" customWidth="1"/>
    <col min="10769" max="10770" width="17.90625" bestFit="1" customWidth="1"/>
    <col min="10771" max="10771" width="17.90625" customWidth="1"/>
    <col min="10772" max="10772" width="18.54296875" bestFit="1" customWidth="1"/>
    <col min="10773" max="10773" width="13.90625" bestFit="1" customWidth="1"/>
    <col min="11011" max="11011" width="32.08984375" customWidth="1"/>
    <col min="11012" max="11013" width="17.90625" bestFit="1" customWidth="1"/>
    <col min="11014" max="11015" width="17.08984375" bestFit="1" customWidth="1"/>
    <col min="11016" max="11020" width="17.90625" bestFit="1" customWidth="1"/>
    <col min="11021" max="11021" width="17.08984375" bestFit="1" customWidth="1"/>
    <col min="11022" max="11022" width="16.90625" bestFit="1" customWidth="1"/>
    <col min="11023" max="11023" width="17.90625" bestFit="1" customWidth="1"/>
    <col min="11024" max="11024" width="17.08984375" bestFit="1" customWidth="1"/>
    <col min="11025" max="11026" width="17.90625" bestFit="1" customWidth="1"/>
    <col min="11027" max="11027" width="17.90625" customWidth="1"/>
    <col min="11028" max="11028" width="18.54296875" bestFit="1" customWidth="1"/>
    <col min="11029" max="11029" width="13.90625" bestFit="1" customWidth="1"/>
    <col min="11267" max="11267" width="32.08984375" customWidth="1"/>
    <col min="11268" max="11269" width="17.90625" bestFit="1" customWidth="1"/>
    <col min="11270" max="11271" width="17.08984375" bestFit="1" customWidth="1"/>
    <col min="11272" max="11276" width="17.90625" bestFit="1" customWidth="1"/>
    <col min="11277" max="11277" width="17.08984375" bestFit="1" customWidth="1"/>
    <col min="11278" max="11278" width="16.90625" bestFit="1" customWidth="1"/>
    <col min="11279" max="11279" width="17.90625" bestFit="1" customWidth="1"/>
    <col min="11280" max="11280" width="17.08984375" bestFit="1" customWidth="1"/>
    <col min="11281" max="11282" width="17.90625" bestFit="1" customWidth="1"/>
    <col min="11283" max="11283" width="17.90625" customWidth="1"/>
    <col min="11284" max="11284" width="18.54296875" bestFit="1" customWidth="1"/>
    <col min="11285" max="11285" width="13.90625" bestFit="1" customWidth="1"/>
    <col min="11523" max="11523" width="32.08984375" customWidth="1"/>
    <col min="11524" max="11525" width="17.90625" bestFit="1" customWidth="1"/>
    <col min="11526" max="11527" width="17.08984375" bestFit="1" customWidth="1"/>
    <col min="11528" max="11532" width="17.90625" bestFit="1" customWidth="1"/>
    <col min="11533" max="11533" width="17.08984375" bestFit="1" customWidth="1"/>
    <col min="11534" max="11534" width="16.90625" bestFit="1" customWidth="1"/>
    <col min="11535" max="11535" width="17.90625" bestFit="1" customWidth="1"/>
    <col min="11536" max="11536" width="17.08984375" bestFit="1" customWidth="1"/>
    <col min="11537" max="11538" width="17.90625" bestFit="1" customWidth="1"/>
    <col min="11539" max="11539" width="17.90625" customWidth="1"/>
    <col min="11540" max="11540" width="18.54296875" bestFit="1" customWidth="1"/>
    <col min="11541" max="11541" width="13.90625" bestFit="1" customWidth="1"/>
    <col min="11779" max="11779" width="32.08984375" customWidth="1"/>
    <col min="11780" max="11781" width="17.90625" bestFit="1" customWidth="1"/>
    <col min="11782" max="11783" width="17.08984375" bestFit="1" customWidth="1"/>
    <col min="11784" max="11788" width="17.90625" bestFit="1" customWidth="1"/>
    <col min="11789" max="11789" width="17.08984375" bestFit="1" customWidth="1"/>
    <col min="11790" max="11790" width="16.90625" bestFit="1" customWidth="1"/>
    <col min="11791" max="11791" width="17.90625" bestFit="1" customWidth="1"/>
    <col min="11792" max="11792" width="17.08984375" bestFit="1" customWidth="1"/>
    <col min="11793" max="11794" width="17.90625" bestFit="1" customWidth="1"/>
    <col min="11795" max="11795" width="17.90625" customWidth="1"/>
    <col min="11796" max="11796" width="18.54296875" bestFit="1" customWidth="1"/>
    <col min="11797" max="11797" width="13.90625" bestFit="1" customWidth="1"/>
    <col min="12035" max="12035" width="32.08984375" customWidth="1"/>
    <col min="12036" max="12037" width="17.90625" bestFit="1" customWidth="1"/>
    <col min="12038" max="12039" width="17.08984375" bestFit="1" customWidth="1"/>
    <col min="12040" max="12044" width="17.90625" bestFit="1" customWidth="1"/>
    <col min="12045" max="12045" width="17.08984375" bestFit="1" customWidth="1"/>
    <col min="12046" max="12046" width="16.90625" bestFit="1" customWidth="1"/>
    <col min="12047" max="12047" width="17.90625" bestFit="1" customWidth="1"/>
    <col min="12048" max="12048" width="17.08984375" bestFit="1" customWidth="1"/>
    <col min="12049" max="12050" width="17.90625" bestFit="1" customWidth="1"/>
    <col min="12051" max="12051" width="17.90625" customWidth="1"/>
    <col min="12052" max="12052" width="18.54296875" bestFit="1" customWidth="1"/>
    <col min="12053" max="12053" width="13.90625" bestFit="1" customWidth="1"/>
    <col min="12291" max="12291" width="32.08984375" customWidth="1"/>
    <col min="12292" max="12293" width="17.90625" bestFit="1" customWidth="1"/>
    <col min="12294" max="12295" width="17.08984375" bestFit="1" customWidth="1"/>
    <col min="12296" max="12300" width="17.90625" bestFit="1" customWidth="1"/>
    <col min="12301" max="12301" width="17.08984375" bestFit="1" customWidth="1"/>
    <col min="12302" max="12302" width="16.90625" bestFit="1" customWidth="1"/>
    <col min="12303" max="12303" width="17.90625" bestFit="1" customWidth="1"/>
    <col min="12304" max="12304" width="17.08984375" bestFit="1" customWidth="1"/>
    <col min="12305" max="12306" width="17.90625" bestFit="1" customWidth="1"/>
    <col min="12307" max="12307" width="17.90625" customWidth="1"/>
    <col min="12308" max="12308" width="18.54296875" bestFit="1" customWidth="1"/>
    <col min="12309" max="12309" width="13.90625" bestFit="1" customWidth="1"/>
    <col min="12547" max="12547" width="32.08984375" customWidth="1"/>
    <col min="12548" max="12549" width="17.90625" bestFit="1" customWidth="1"/>
    <col min="12550" max="12551" width="17.08984375" bestFit="1" customWidth="1"/>
    <col min="12552" max="12556" width="17.90625" bestFit="1" customWidth="1"/>
    <col min="12557" max="12557" width="17.08984375" bestFit="1" customWidth="1"/>
    <col min="12558" max="12558" width="16.90625" bestFit="1" customWidth="1"/>
    <col min="12559" max="12559" width="17.90625" bestFit="1" customWidth="1"/>
    <col min="12560" max="12560" width="17.08984375" bestFit="1" customWidth="1"/>
    <col min="12561" max="12562" width="17.90625" bestFit="1" customWidth="1"/>
    <col min="12563" max="12563" width="17.90625" customWidth="1"/>
    <col min="12564" max="12564" width="18.54296875" bestFit="1" customWidth="1"/>
    <col min="12565" max="12565" width="13.90625" bestFit="1" customWidth="1"/>
    <col min="12803" max="12803" width="32.08984375" customWidth="1"/>
    <col min="12804" max="12805" width="17.90625" bestFit="1" customWidth="1"/>
    <col min="12806" max="12807" width="17.08984375" bestFit="1" customWidth="1"/>
    <col min="12808" max="12812" width="17.90625" bestFit="1" customWidth="1"/>
    <col min="12813" max="12813" width="17.08984375" bestFit="1" customWidth="1"/>
    <col min="12814" max="12814" width="16.90625" bestFit="1" customWidth="1"/>
    <col min="12815" max="12815" width="17.90625" bestFit="1" customWidth="1"/>
    <col min="12816" max="12816" width="17.08984375" bestFit="1" customWidth="1"/>
    <col min="12817" max="12818" width="17.90625" bestFit="1" customWidth="1"/>
    <col min="12819" max="12819" width="17.90625" customWidth="1"/>
    <col min="12820" max="12820" width="18.54296875" bestFit="1" customWidth="1"/>
    <col min="12821" max="12821" width="13.90625" bestFit="1" customWidth="1"/>
    <col min="13059" max="13059" width="32.08984375" customWidth="1"/>
    <col min="13060" max="13061" width="17.90625" bestFit="1" customWidth="1"/>
    <col min="13062" max="13063" width="17.08984375" bestFit="1" customWidth="1"/>
    <col min="13064" max="13068" width="17.90625" bestFit="1" customWidth="1"/>
    <col min="13069" max="13069" width="17.08984375" bestFit="1" customWidth="1"/>
    <col min="13070" max="13070" width="16.90625" bestFit="1" customWidth="1"/>
    <col min="13071" max="13071" width="17.90625" bestFit="1" customWidth="1"/>
    <col min="13072" max="13072" width="17.08984375" bestFit="1" customWidth="1"/>
    <col min="13073" max="13074" width="17.90625" bestFit="1" customWidth="1"/>
    <col min="13075" max="13075" width="17.90625" customWidth="1"/>
    <col min="13076" max="13076" width="18.54296875" bestFit="1" customWidth="1"/>
    <col min="13077" max="13077" width="13.90625" bestFit="1" customWidth="1"/>
    <col min="13315" max="13315" width="32.08984375" customWidth="1"/>
    <col min="13316" max="13317" width="17.90625" bestFit="1" customWidth="1"/>
    <col min="13318" max="13319" width="17.08984375" bestFit="1" customWidth="1"/>
    <col min="13320" max="13324" width="17.90625" bestFit="1" customWidth="1"/>
    <col min="13325" max="13325" width="17.08984375" bestFit="1" customWidth="1"/>
    <col min="13326" max="13326" width="16.90625" bestFit="1" customWidth="1"/>
    <col min="13327" max="13327" width="17.90625" bestFit="1" customWidth="1"/>
    <col min="13328" max="13328" width="17.08984375" bestFit="1" customWidth="1"/>
    <col min="13329" max="13330" width="17.90625" bestFit="1" customWidth="1"/>
    <col min="13331" max="13331" width="17.90625" customWidth="1"/>
    <col min="13332" max="13332" width="18.54296875" bestFit="1" customWidth="1"/>
    <col min="13333" max="13333" width="13.90625" bestFit="1" customWidth="1"/>
    <col min="13571" max="13571" width="32.08984375" customWidth="1"/>
    <col min="13572" max="13573" width="17.90625" bestFit="1" customWidth="1"/>
    <col min="13574" max="13575" width="17.08984375" bestFit="1" customWidth="1"/>
    <col min="13576" max="13580" width="17.90625" bestFit="1" customWidth="1"/>
    <col min="13581" max="13581" width="17.08984375" bestFit="1" customWidth="1"/>
    <col min="13582" max="13582" width="16.90625" bestFit="1" customWidth="1"/>
    <col min="13583" max="13583" width="17.90625" bestFit="1" customWidth="1"/>
    <col min="13584" max="13584" width="17.08984375" bestFit="1" customWidth="1"/>
    <col min="13585" max="13586" width="17.90625" bestFit="1" customWidth="1"/>
    <col min="13587" max="13587" width="17.90625" customWidth="1"/>
    <col min="13588" max="13588" width="18.54296875" bestFit="1" customWidth="1"/>
    <col min="13589" max="13589" width="13.90625" bestFit="1" customWidth="1"/>
    <col min="13827" max="13827" width="32.08984375" customWidth="1"/>
    <col min="13828" max="13829" width="17.90625" bestFit="1" customWidth="1"/>
    <col min="13830" max="13831" width="17.08984375" bestFit="1" customWidth="1"/>
    <col min="13832" max="13836" width="17.90625" bestFit="1" customWidth="1"/>
    <col min="13837" max="13837" width="17.08984375" bestFit="1" customWidth="1"/>
    <col min="13838" max="13838" width="16.90625" bestFit="1" customWidth="1"/>
    <col min="13839" max="13839" width="17.90625" bestFit="1" customWidth="1"/>
    <col min="13840" max="13840" width="17.08984375" bestFit="1" customWidth="1"/>
    <col min="13841" max="13842" width="17.90625" bestFit="1" customWidth="1"/>
    <col min="13843" max="13843" width="17.90625" customWidth="1"/>
    <col min="13844" max="13844" width="18.54296875" bestFit="1" customWidth="1"/>
    <col min="13845" max="13845" width="13.90625" bestFit="1" customWidth="1"/>
    <col min="14083" max="14083" width="32.08984375" customWidth="1"/>
    <col min="14084" max="14085" width="17.90625" bestFit="1" customWidth="1"/>
    <col min="14086" max="14087" width="17.08984375" bestFit="1" customWidth="1"/>
    <col min="14088" max="14092" width="17.90625" bestFit="1" customWidth="1"/>
    <col min="14093" max="14093" width="17.08984375" bestFit="1" customWidth="1"/>
    <col min="14094" max="14094" width="16.90625" bestFit="1" customWidth="1"/>
    <col min="14095" max="14095" width="17.90625" bestFit="1" customWidth="1"/>
    <col min="14096" max="14096" width="17.08984375" bestFit="1" customWidth="1"/>
    <col min="14097" max="14098" width="17.90625" bestFit="1" customWidth="1"/>
    <col min="14099" max="14099" width="17.90625" customWidth="1"/>
    <col min="14100" max="14100" width="18.54296875" bestFit="1" customWidth="1"/>
    <col min="14101" max="14101" width="13.90625" bestFit="1" customWidth="1"/>
    <col min="14339" max="14339" width="32.08984375" customWidth="1"/>
    <col min="14340" max="14341" width="17.90625" bestFit="1" customWidth="1"/>
    <col min="14342" max="14343" width="17.08984375" bestFit="1" customWidth="1"/>
    <col min="14344" max="14348" width="17.90625" bestFit="1" customWidth="1"/>
    <col min="14349" max="14349" width="17.08984375" bestFit="1" customWidth="1"/>
    <col min="14350" max="14350" width="16.90625" bestFit="1" customWidth="1"/>
    <col min="14351" max="14351" width="17.90625" bestFit="1" customWidth="1"/>
    <col min="14352" max="14352" width="17.08984375" bestFit="1" customWidth="1"/>
    <col min="14353" max="14354" width="17.90625" bestFit="1" customWidth="1"/>
    <col min="14355" max="14355" width="17.90625" customWidth="1"/>
    <col min="14356" max="14356" width="18.54296875" bestFit="1" customWidth="1"/>
    <col min="14357" max="14357" width="13.90625" bestFit="1" customWidth="1"/>
    <col min="14595" max="14595" width="32.08984375" customWidth="1"/>
    <col min="14596" max="14597" width="17.90625" bestFit="1" customWidth="1"/>
    <col min="14598" max="14599" width="17.08984375" bestFit="1" customWidth="1"/>
    <col min="14600" max="14604" width="17.90625" bestFit="1" customWidth="1"/>
    <col min="14605" max="14605" width="17.08984375" bestFit="1" customWidth="1"/>
    <col min="14606" max="14606" width="16.90625" bestFit="1" customWidth="1"/>
    <col min="14607" max="14607" width="17.90625" bestFit="1" customWidth="1"/>
    <col min="14608" max="14608" width="17.08984375" bestFit="1" customWidth="1"/>
    <col min="14609" max="14610" width="17.90625" bestFit="1" customWidth="1"/>
    <col min="14611" max="14611" width="17.90625" customWidth="1"/>
    <col min="14612" max="14612" width="18.54296875" bestFit="1" customWidth="1"/>
    <col min="14613" max="14613" width="13.90625" bestFit="1" customWidth="1"/>
    <col min="14851" max="14851" width="32.08984375" customWidth="1"/>
    <col min="14852" max="14853" width="17.90625" bestFit="1" customWidth="1"/>
    <col min="14854" max="14855" width="17.08984375" bestFit="1" customWidth="1"/>
    <col min="14856" max="14860" width="17.90625" bestFit="1" customWidth="1"/>
    <col min="14861" max="14861" width="17.08984375" bestFit="1" customWidth="1"/>
    <col min="14862" max="14862" width="16.90625" bestFit="1" customWidth="1"/>
    <col min="14863" max="14863" width="17.90625" bestFit="1" customWidth="1"/>
    <col min="14864" max="14864" width="17.08984375" bestFit="1" customWidth="1"/>
    <col min="14865" max="14866" width="17.90625" bestFit="1" customWidth="1"/>
    <col min="14867" max="14867" width="17.90625" customWidth="1"/>
    <col min="14868" max="14868" width="18.54296875" bestFit="1" customWidth="1"/>
    <col min="14869" max="14869" width="13.90625" bestFit="1" customWidth="1"/>
    <col min="15107" max="15107" width="32.08984375" customWidth="1"/>
    <col min="15108" max="15109" width="17.90625" bestFit="1" customWidth="1"/>
    <col min="15110" max="15111" width="17.08984375" bestFit="1" customWidth="1"/>
    <col min="15112" max="15116" width="17.90625" bestFit="1" customWidth="1"/>
    <col min="15117" max="15117" width="17.08984375" bestFit="1" customWidth="1"/>
    <col min="15118" max="15118" width="16.90625" bestFit="1" customWidth="1"/>
    <col min="15119" max="15119" width="17.90625" bestFit="1" customWidth="1"/>
    <col min="15120" max="15120" width="17.08984375" bestFit="1" customWidth="1"/>
    <col min="15121" max="15122" width="17.90625" bestFit="1" customWidth="1"/>
    <col min="15123" max="15123" width="17.90625" customWidth="1"/>
    <col min="15124" max="15124" width="18.54296875" bestFit="1" customWidth="1"/>
    <col min="15125" max="15125" width="13.90625" bestFit="1" customWidth="1"/>
    <col min="15363" max="15363" width="32.08984375" customWidth="1"/>
    <col min="15364" max="15365" width="17.90625" bestFit="1" customWidth="1"/>
    <col min="15366" max="15367" width="17.08984375" bestFit="1" customWidth="1"/>
    <col min="15368" max="15372" width="17.90625" bestFit="1" customWidth="1"/>
    <col min="15373" max="15373" width="17.08984375" bestFit="1" customWidth="1"/>
    <col min="15374" max="15374" width="16.90625" bestFit="1" customWidth="1"/>
    <col min="15375" max="15375" width="17.90625" bestFit="1" customWidth="1"/>
    <col min="15376" max="15376" width="17.08984375" bestFit="1" customWidth="1"/>
    <col min="15377" max="15378" width="17.90625" bestFit="1" customWidth="1"/>
    <col min="15379" max="15379" width="17.90625" customWidth="1"/>
    <col min="15380" max="15380" width="18.54296875" bestFit="1" customWidth="1"/>
    <col min="15381" max="15381" width="13.90625" bestFit="1" customWidth="1"/>
    <col min="15619" max="15619" width="32.08984375" customWidth="1"/>
    <col min="15620" max="15621" width="17.90625" bestFit="1" customWidth="1"/>
    <col min="15622" max="15623" width="17.08984375" bestFit="1" customWidth="1"/>
    <col min="15624" max="15628" width="17.90625" bestFit="1" customWidth="1"/>
    <col min="15629" max="15629" width="17.08984375" bestFit="1" customWidth="1"/>
    <col min="15630" max="15630" width="16.90625" bestFit="1" customWidth="1"/>
    <col min="15631" max="15631" width="17.90625" bestFit="1" customWidth="1"/>
    <col min="15632" max="15632" width="17.08984375" bestFit="1" customWidth="1"/>
    <col min="15633" max="15634" width="17.90625" bestFit="1" customWidth="1"/>
    <col min="15635" max="15635" width="17.90625" customWidth="1"/>
    <col min="15636" max="15636" width="18.54296875" bestFit="1" customWidth="1"/>
    <col min="15637" max="15637" width="13.90625" bestFit="1" customWidth="1"/>
    <col min="15875" max="15875" width="32.08984375" customWidth="1"/>
    <col min="15876" max="15877" width="17.90625" bestFit="1" customWidth="1"/>
    <col min="15878" max="15879" width="17.08984375" bestFit="1" customWidth="1"/>
    <col min="15880" max="15884" width="17.90625" bestFit="1" customWidth="1"/>
    <col min="15885" max="15885" width="17.08984375" bestFit="1" customWidth="1"/>
    <col min="15886" max="15886" width="16.90625" bestFit="1" customWidth="1"/>
    <col min="15887" max="15887" width="17.90625" bestFit="1" customWidth="1"/>
    <col min="15888" max="15888" width="17.08984375" bestFit="1" customWidth="1"/>
    <col min="15889" max="15890" width="17.90625" bestFit="1" customWidth="1"/>
    <col min="15891" max="15891" width="17.90625" customWidth="1"/>
    <col min="15892" max="15892" width="18.54296875" bestFit="1" customWidth="1"/>
    <col min="15893" max="15893" width="13.90625" bestFit="1" customWidth="1"/>
    <col min="16131" max="16131" width="32.08984375" customWidth="1"/>
    <col min="16132" max="16133" width="17.90625" bestFit="1" customWidth="1"/>
    <col min="16134" max="16135" width="17.08984375" bestFit="1" customWidth="1"/>
    <col min="16136" max="16140" width="17.90625" bestFit="1" customWidth="1"/>
    <col min="16141" max="16141" width="17.08984375" bestFit="1" customWidth="1"/>
    <col min="16142" max="16142" width="16.90625" bestFit="1" customWidth="1"/>
    <col min="16143" max="16143" width="17.90625" bestFit="1" customWidth="1"/>
    <col min="16144" max="16144" width="17.08984375" bestFit="1" customWidth="1"/>
    <col min="16145" max="16146" width="17.90625" bestFit="1" customWidth="1"/>
    <col min="16147" max="16147" width="17.90625" customWidth="1"/>
    <col min="16148" max="16148" width="18.54296875" bestFit="1" customWidth="1"/>
    <col min="16149" max="16149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96594461.140000001</v>
      </c>
      <c r="N4" s="62">
        <f>SUM(B4:M4)</f>
        <v>879453487.63</v>
      </c>
    </row>
    <row r="5" spans="1:20" s="42" customFormat="1" ht="12.5" x14ac:dyDescent="0.25">
      <c r="A5" s="58" t="s">
        <v>152</v>
      </c>
      <c r="B5" s="69">
        <v>238616.2</v>
      </c>
      <c r="C5" s="69">
        <v>248787.75</v>
      </c>
      <c r="D5" s="69">
        <v>267510.24</v>
      </c>
      <c r="E5" s="69">
        <v>245791.77</v>
      </c>
      <c r="F5" s="69">
        <v>227820.4</v>
      </c>
      <c r="G5" s="69">
        <v>219464.01</v>
      </c>
      <c r="H5" s="59">
        <v>183230.96</v>
      </c>
      <c r="I5" s="69">
        <v>158472.13</v>
      </c>
      <c r="J5" s="69">
        <v>123157.62</v>
      </c>
      <c r="K5" s="69">
        <v>57605.54</v>
      </c>
      <c r="L5" s="69">
        <v>7344.44</v>
      </c>
      <c r="M5" s="39">
        <v>0.03</v>
      </c>
      <c r="N5" s="63">
        <f>SUM(B5:M5)</f>
        <v>1977801.09</v>
      </c>
    </row>
    <row r="6" spans="1:20" s="42" customFormat="1" ht="12.5" x14ac:dyDescent="0.25">
      <c r="A6" s="58" t="s">
        <v>153</v>
      </c>
      <c r="B6" s="69">
        <v>34346.29</v>
      </c>
      <c r="C6" s="69">
        <v>39236.720000000001</v>
      </c>
      <c r="D6" s="69">
        <v>44784.98</v>
      </c>
      <c r="E6" s="69">
        <v>57330.31</v>
      </c>
      <c r="F6" s="59">
        <v>83585.59</v>
      </c>
      <c r="G6" s="59">
        <v>65592.67</v>
      </c>
      <c r="H6" s="69">
        <v>84919.12</v>
      </c>
      <c r="I6" s="69">
        <v>77810.320000000007</v>
      </c>
      <c r="J6" s="69">
        <v>72918.929999999993</v>
      </c>
      <c r="K6" s="69">
        <v>41061.620000000003</v>
      </c>
      <c r="L6" s="69">
        <v>29.76</v>
      </c>
      <c r="M6" s="39">
        <v>2.77</v>
      </c>
      <c r="N6" s="63">
        <f>SUM(B6:M6)</f>
        <v>601619.07999999996</v>
      </c>
    </row>
    <row r="7" spans="1:20" s="42" customFormat="1" ht="12.5" x14ac:dyDescent="0.25">
      <c r="A7" s="58" t="s">
        <v>154</v>
      </c>
      <c r="B7" s="63">
        <f t="shared" ref="B7:E7" si="0">B4-B5+B6</f>
        <v>56634191.779999994</v>
      </c>
      <c r="C7" s="63">
        <f t="shared" si="0"/>
        <v>57221570.109999999</v>
      </c>
      <c r="D7" s="63">
        <f t="shared" si="0"/>
        <v>59455002.409999996</v>
      </c>
      <c r="E7" s="63">
        <f t="shared" si="0"/>
        <v>62073120.490000002</v>
      </c>
      <c r="F7" s="63">
        <f>F4-F5+F6</f>
        <v>64425351.160000004</v>
      </c>
      <c r="G7" s="63">
        <f>G4-G5+G6</f>
        <v>69030103.86999999</v>
      </c>
      <c r="H7" s="63">
        <f t="shared" ref="H7:N7" si="1">H4-H5+H6</f>
        <v>72927760.290000007</v>
      </c>
      <c r="I7" s="63">
        <f t="shared" si="1"/>
        <v>78303839.849999994</v>
      </c>
      <c r="J7" s="63">
        <f t="shared" si="1"/>
        <v>82826143.769999996</v>
      </c>
      <c r="K7" s="63">
        <f t="shared" si="1"/>
        <v>85841092.459999993</v>
      </c>
      <c r="L7" s="63">
        <f t="shared" si="1"/>
        <v>92744665.550000012</v>
      </c>
      <c r="M7" s="63">
        <f t="shared" si="1"/>
        <v>96594463.879999995</v>
      </c>
      <c r="N7" s="63">
        <f t="shared" si="1"/>
        <v>878077305.62</v>
      </c>
    </row>
    <row r="8" spans="1:20" s="42" customFormat="1" ht="12.5" x14ac:dyDescent="0.25">
      <c r="A8" s="58" t="s">
        <v>155</v>
      </c>
      <c r="B8" s="59">
        <v>253754.61</v>
      </c>
      <c r="C8" s="59">
        <v>271903.09000000003</v>
      </c>
      <c r="D8" s="59">
        <v>419689.94</v>
      </c>
      <c r="E8" s="59">
        <v>591572.13</v>
      </c>
      <c r="F8" s="59">
        <v>792804.49</v>
      </c>
      <c r="G8" s="59">
        <v>1189146.52</v>
      </c>
      <c r="H8" s="59">
        <v>1488678.21</v>
      </c>
      <c r="I8" s="59">
        <v>2149472.9</v>
      </c>
      <c r="J8" s="59">
        <v>2840045.54</v>
      </c>
      <c r="K8" s="59">
        <v>3599941.52</v>
      </c>
      <c r="L8" s="59">
        <v>5522293.2599999998</v>
      </c>
      <c r="M8" s="59">
        <v>43735596.600000001</v>
      </c>
      <c r="N8" s="63">
        <f>SUM(B8:M8)</f>
        <v>62854898.810000002</v>
      </c>
    </row>
    <row r="9" spans="1:20" s="42" customFormat="1" ht="12.5" x14ac:dyDescent="0.25">
      <c r="A9" s="58" t="s">
        <v>156</v>
      </c>
      <c r="B9" s="59">
        <v>219.27</v>
      </c>
      <c r="C9" s="59">
        <v>0</v>
      </c>
      <c r="D9" s="59">
        <v>43.45</v>
      </c>
      <c r="E9" s="59">
        <v>0</v>
      </c>
      <c r="F9" s="59">
        <v>96.94</v>
      </c>
      <c r="G9" s="59">
        <v>825.58</v>
      </c>
      <c r="H9" s="59">
        <v>66.13</v>
      </c>
      <c r="I9" s="59">
        <v>303</v>
      </c>
      <c r="J9" s="59">
        <v>1318.08</v>
      </c>
      <c r="K9" s="59">
        <v>277.02</v>
      </c>
      <c r="L9" s="59">
        <v>91705.24</v>
      </c>
      <c r="M9" s="59">
        <v>248878.09</v>
      </c>
      <c r="N9" s="63"/>
    </row>
    <row r="10" spans="1:20" s="42" customFormat="1" ht="13" x14ac:dyDescent="0.3">
      <c r="A10" s="42" t="s">
        <v>14</v>
      </c>
      <c r="B10" s="7">
        <f t="shared" ref="B10:M10" si="2">B7-(B8+B9)</f>
        <v>56380217.899999991</v>
      </c>
      <c r="C10" s="7">
        <f t="shared" si="2"/>
        <v>56949667.019999996</v>
      </c>
      <c r="D10" s="7">
        <f t="shared" si="2"/>
        <v>59035269.019999996</v>
      </c>
      <c r="E10" s="7">
        <f t="shared" si="2"/>
        <v>61481548.359999999</v>
      </c>
      <c r="F10" s="7">
        <f t="shared" si="2"/>
        <v>63632449.730000004</v>
      </c>
      <c r="G10" s="7">
        <f t="shared" si="2"/>
        <v>67840131.769999996</v>
      </c>
      <c r="H10" s="7">
        <f t="shared" si="2"/>
        <v>71439015.950000003</v>
      </c>
      <c r="I10" s="7">
        <f t="shared" si="2"/>
        <v>76154063.949999988</v>
      </c>
      <c r="J10" s="7">
        <f t="shared" si="2"/>
        <v>79984780.149999991</v>
      </c>
      <c r="K10" s="7">
        <f t="shared" si="2"/>
        <v>82240873.919999987</v>
      </c>
      <c r="L10" s="7">
        <f t="shared" si="2"/>
        <v>87130667.050000012</v>
      </c>
      <c r="M10" s="7">
        <f t="shared" si="2"/>
        <v>52609989.18999999</v>
      </c>
      <c r="N10" s="7">
        <f>N7-N8</f>
        <v>815222406.80999994</v>
      </c>
      <c r="O10" s="25"/>
    </row>
    <row r="11" spans="1:20" x14ac:dyDescent="0.35">
      <c r="A11" s="22" t="s">
        <v>15</v>
      </c>
      <c r="B11" s="26">
        <f t="shared" ref="B11:N11" si="3">B10/B4*100</f>
        <v>99.193778690740615</v>
      </c>
      <c r="C11" s="26">
        <f t="shared" si="3"/>
        <v>99.161684274234588</v>
      </c>
      <c r="D11" s="26">
        <f t="shared" si="3"/>
        <v>98.923453229398064</v>
      </c>
      <c r="E11" s="26">
        <f t="shared" si="3"/>
        <v>98.74716708832355</v>
      </c>
      <c r="F11" s="26">
        <f t="shared" si="3"/>
        <v>98.548641398389321</v>
      </c>
      <c r="G11" s="26">
        <f t="shared" si="3"/>
        <v>98.057579900662091</v>
      </c>
      <c r="H11" s="26">
        <f t="shared" si="3"/>
        <v>97.826726628299639</v>
      </c>
      <c r="I11" s="26">
        <f t="shared" si="3"/>
        <v>97.15449143291778</v>
      </c>
      <c r="J11" s="26">
        <f t="shared" si="3"/>
        <v>96.510945308941757</v>
      </c>
      <c r="K11" s="26">
        <f t="shared" si="3"/>
        <v>95.787488903150717</v>
      </c>
      <c r="L11" s="26">
        <f t="shared" si="3"/>
        <v>93.939414375778668</v>
      </c>
      <c r="M11" s="26">
        <f t="shared" si="3"/>
        <v>54.464809440521911</v>
      </c>
      <c r="N11" s="26">
        <f t="shared" si="3"/>
        <v>92.696477787234258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99.193778690740615</v>
      </c>
    </row>
    <row r="15" spans="1:20" x14ac:dyDescent="0.35">
      <c r="A15" t="s">
        <v>31</v>
      </c>
      <c r="B15" s="27">
        <f>C11</f>
        <v>99.161684274234588</v>
      </c>
      <c r="S15" s="10"/>
    </row>
    <row r="16" spans="1:20" x14ac:dyDescent="0.35">
      <c r="A16" t="s">
        <v>48</v>
      </c>
      <c r="B16" s="27">
        <f>D11</f>
        <v>98.923453229398064</v>
      </c>
    </row>
    <row r="17" spans="1:16" x14ac:dyDescent="0.35">
      <c r="A17" t="s">
        <v>65</v>
      </c>
      <c r="B17" s="27">
        <f>E11</f>
        <v>98.74716708832355</v>
      </c>
    </row>
    <row r="18" spans="1:16" x14ac:dyDescent="0.35">
      <c r="A18" t="s">
        <v>78</v>
      </c>
      <c r="B18" s="27">
        <f>F11</f>
        <v>98.548641398389321</v>
      </c>
    </row>
    <row r="19" spans="1:16" x14ac:dyDescent="0.35">
      <c r="A19" t="s">
        <v>80</v>
      </c>
      <c r="B19" s="27">
        <f>G11</f>
        <v>98.057579900662091</v>
      </c>
    </row>
    <row r="20" spans="1:16" x14ac:dyDescent="0.35">
      <c r="A20" t="s">
        <v>91</v>
      </c>
      <c r="B20" s="27">
        <f>H11</f>
        <v>97.826726628299639</v>
      </c>
    </row>
    <row r="21" spans="1:16" x14ac:dyDescent="0.35">
      <c r="A21" t="s">
        <v>111</v>
      </c>
      <c r="B21" s="27">
        <f>I11</f>
        <v>97.15449143291778</v>
      </c>
    </row>
    <row r="22" spans="1:16" x14ac:dyDescent="0.35">
      <c r="A22" t="s">
        <v>135</v>
      </c>
      <c r="B22" s="27">
        <f>J11</f>
        <v>96.510945308941757</v>
      </c>
    </row>
    <row r="23" spans="1:16" x14ac:dyDescent="0.35">
      <c r="A23" t="s">
        <v>157</v>
      </c>
      <c r="B23" s="27">
        <f>K11</f>
        <v>95.787488903150717</v>
      </c>
    </row>
    <row r="24" spans="1:16" x14ac:dyDescent="0.35">
      <c r="A24" t="s">
        <v>158</v>
      </c>
      <c r="B24" s="27">
        <f>L11</f>
        <v>93.939414375778668</v>
      </c>
    </row>
    <row r="25" spans="1:16" x14ac:dyDescent="0.35">
      <c r="A25" t="s">
        <v>159</v>
      </c>
      <c r="B25" s="27">
        <f>M11</f>
        <v>54.464809440521911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6967-9D94-4B21-8DE7-64EE62BADF17}">
  <dimension ref="A1:T35"/>
  <sheetViews>
    <sheetView zoomScale="70" zoomScaleNormal="70" workbookViewId="0">
      <selection activeCell="I36" sqref="I36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7.08984375" customWidth="1"/>
    <col min="13" max="13" width="16.90625" bestFit="1" customWidth="1"/>
    <col min="14" max="14" width="17.90625" bestFit="1" customWidth="1"/>
    <col min="15" max="15" width="17.08984375" bestFit="1" customWidth="1"/>
    <col min="16" max="16" width="17.08984375" customWidth="1"/>
    <col min="17" max="18" width="17.90625" bestFit="1" customWidth="1"/>
    <col min="19" max="19" width="17.90625" customWidth="1"/>
    <col min="20" max="20" width="18.54296875" bestFit="1" customWidth="1"/>
    <col min="21" max="21" width="13.90625" bestFit="1" customWidth="1"/>
    <col min="259" max="259" width="32.08984375" customWidth="1"/>
    <col min="260" max="261" width="17.90625" bestFit="1" customWidth="1"/>
    <col min="262" max="263" width="17.08984375" bestFit="1" customWidth="1"/>
    <col min="264" max="268" width="17.90625" bestFit="1" customWidth="1"/>
    <col min="269" max="269" width="17.08984375" bestFit="1" customWidth="1"/>
    <col min="270" max="270" width="16.90625" bestFit="1" customWidth="1"/>
    <col min="271" max="271" width="17.90625" bestFit="1" customWidth="1"/>
    <col min="272" max="272" width="17.08984375" bestFit="1" customWidth="1"/>
    <col min="273" max="274" width="17.90625" bestFit="1" customWidth="1"/>
    <col min="275" max="275" width="17.90625" customWidth="1"/>
    <col min="276" max="276" width="18.54296875" bestFit="1" customWidth="1"/>
    <col min="277" max="277" width="13.90625" bestFit="1" customWidth="1"/>
    <col min="515" max="515" width="32.08984375" customWidth="1"/>
    <col min="516" max="517" width="17.90625" bestFit="1" customWidth="1"/>
    <col min="518" max="519" width="17.08984375" bestFit="1" customWidth="1"/>
    <col min="520" max="524" width="17.90625" bestFit="1" customWidth="1"/>
    <col min="525" max="525" width="17.08984375" bestFit="1" customWidth="1"/>
    <col min="526" max="526" width="16.90625" bestFit="1" customWidth="1"/>
    <col min="527" max="527" width="17.90625" bestFit="1" customWidth="1"/>
    <col min="528" max="528" width="17.08984375" bestFit="1" customWidth="1"/>
    <col min="529" max="530" width="17.90625" bestFit="1" customWidth="1"/>
    <col min="531" max="531" width="17.90625" customWidth="1"/>
    <col min="532" max="532" width="18.54296875" bestFit="1" customWidth="1"/>
    <col min="533" max="533" width="13.90625" bestFit="1" customWidth="1"/>
    <col min="771" max="771" width="32.08984375" customWidth="1"/>
    <col min="772" max="773" width="17.90625" bestFit="1" customWidth="1"/>
    <col min="774" max="775" width="17.08984375" bestFit="1" customWidth="1"/>
    <col min="776" max="780" width="17.90625" bestFit="1" customWidth="1"/>
    <col min="781" max="781" width="17.08984375" bestFit="1" customWidth="1"/>
    <col min="782" max="782" width="16.90625" bestFit="1" customWidth="1"/>
    <col min="783" max="783" width="17.90625" bestFit="1" customWidth="1"/>
    <col min="784" max="784" width="17.08984375" bestFit="1" customWidth="1"/>
    <col min="785" max="786" width="17.90625" bestFit="1" customWidth="1"/>
    <col min="787" max="787" width="17.90625" customWidth="1"/>
    <col min="788" max="788" width="18.54296875" bestFit="1" customWidth="1"/>
    <col min="789" max="789" width="13.90625" bestFit="1" customWidth="1"/>
    <col min="1027" max="1027" width="32.08984375" customWidth="1"/>
    <col min="1028" max="1029" width="17.90625" bestFit="1" customWidth="1"/>
    <col min="1030" max="1031" width="17.08984375" bestFit="1" customWidth="1"/>
    <col min="1032" max="1036" width="17.90625" bestFit="1" customWidth="1"/>
    <col min="1037" max="1037" width="17.08984375" bestFit="1" customWidth="1"/>
    <col min="1038" max="1038" width="16.90625" bestFit="1" customWidth="1"/>
    <col min="1039" max="1039" width="17.90625" bestFit="1" customWidth="1"/>
    <col min="1040" max="1040" width="17.08984375" bestFit="1" customWidth="1"/>
    <col min="1041" max="1042" width="17.90625" bestFit="1" customWidth="1"/>
    <col min="1043" max="1043" width="17.90625" customWidth="1"/>
    <col min="1044" max="1044" width="18.54296875" bestFit="1" customWidth="1"/>
    <col min="1045" max="1045" width="13.90625" bestFit="1" customWidth="1"/>
    <col min="1283" max="1283" width="32.08984375" customWidth="1"/>
    <col min="1284" max="1285" width="17.90625" bestFit="1" customWidth="1"/>
    <col min="1286" max="1287" width="17.08984375" bestFit="1" customWidth="1"/>
    <col min="1288" max="1292" width="17.90625" bestFit="1" customWidth="1"/>
    <col min="1293" max="1293" width="17.08984375" bestFit="1" customWidth="1"/>
    <col min="1294" max="1294" width="16.90625" bestFit="1" customWidth="1"/>
    <col min="1295" max="1295" width="17.90625" bestFit="1" customWidth="1"/>
    <col min="1296" max="1296" width="17.08984375" bestFit="1" customWidth="1"/>
    <col min="1297" max="1298" width="17.90625" bestFit="1" customWidth="1"/>
    <col min="1299" max="1299" width="17.90625" customWidth="1"/>
    <col min="1300" max="1300" width="18.54296875" bestFit="1" customWidth="1"/>
    <col min="1301" max="1301" width="13.90625" bestFit="1" customWidth="1"/>
    <col min="1539" max="1539" width="32.08984375" customWidth="1"/>
    <col min="1540" max="1541" width="17.90625" bestFit="1" customWidth="1"/>
    <col min="1542" max="1543" width="17.08984375" bestFit="1" customWidth="1"/>
    <col min="1544" max="1548" width="17.90625" bestFit="1" customWidth="1"/>
    <col min="1549" max="1549" width="17.08984375" bestFit="1" customWidth="1"/>
    <col min="1550" max="1550" width="16.90625" bestFit="1" customWidth="1"/>
    <col min="1551" max="1551" width="17.90625" bestFit="1" customWidth="1"/>
    <col min="1552" max="1552" width="17.08984375" bestFit="1" customWidth="1"/>
    <col min="1553" max="1554" width="17.90625" bestFit="1" customWidth="1"/>
    <col min="1555" max="1555" width="17.90625" customWidth="1"/>
    <col min="1556" max="1556" width="18.54296875" bestFit="1" customWidth="1"/>
    <col min="1557" max="1557" width="13.90625" bestFit="1" customWidth="1"/>
    <col min="1795" max="1795" width="32.08984375" customWidth="1"/>
    <col min="1796" max="1797" width="17.90625" bestFit="1" customWidth="1"/>
    <col min="1798" max="1799" width="17.08984375" bestFit="1" customWidth="1"/>
    <col min="1800" max="1804" width="17.90625" bestFit="1" customWidth="1"/>
    <col min="1805" max="1805" width="17.08984375" bestFit="1" customWidth="1"/>
    <col min="1806" max="1806" width="16.90625" bestFit="1" customWidth="1"/>
    <col min="1807" max="1807" width="17.90625" bestFit="1" customWidth="1"/>
    <col min="1808" max="1808" width="17.08984375" bestFit="1" customWidth="1"/>
    <col min="1809" max="1810" width="17.90625" bestFit="1" customWidth="1"/>
    <col min="1811" max="1811" width="17.90625" customWidth="1"/>
    <col min="1812" max="1812" width="18.54296875" bestFit="1" customWidth="1"/>
    <col min="1813" max="1813" width="13.90625" bestFit="1" customWidth="1"/>
    <col min="2051" max="2051" width="32.08984375" customWidth="1"/>
    <col min="2052" max="2053" width="17.90625" bestFit="1" customWidth="1"/>
    <col min="2054" max="2055" width="17.08984375" bestFit="1" customWidth="1"/>
    <col min="2056" max="2060" width="17.90625" bestFit="1" customWidth="1"/>
    <col min="2061" max="2061" width="17.08984375" bestFit="1" customWidth="1"/>
    <col min="2062" max="2062" width="16.90625" bestFit="1" customWidth="1"/>
    <col min="2063" max="2063" width="17.90625" bestFit="1" customWidth="1"/>
    <col min="2064" max="2064" width="17.08984375" bestFit="1" customWidth="1"/>
    <col min="2065" max="2066" width="17.90625" bestFit="1" customWidth="1"/>
    <col min="2067" max="2067" width="17.90625" customWidth="1"/>
    <col min="2068" max="2068" width="18.54296875" bestFit="1" customWidth="1"/>
    <col min="2069" max="2069" width="13.90625" bestFit="1" customWidth="1"/>
    <col min="2307" max="2307" width="32.08984375" customWidth="1"/>
    <col min="2308" max="2309" width="17.90625" bestFit="1" customWidth="1"/>
    <col min="2310" max="2311" width="17.08984375" bestFit="1" customWidth="1"/>
    <col min="2312" max="2316" width="17.90625" bestFit="1" customWidth="1"/>
    <col min="2317" max="2317" width="17.08984375" bestFit="1" customWidth="1"/>
    <col min="2318" max="2318" width="16.90625" bestFit="1" customWidth="1"/>
    <col min="2319" max="2319" width="17.90625" bestFit="1" customWidth="1"/>
    <col min="2320" max="2320" width="17.08984375" bestFit="1" customWidth="1"/>
    <col min="2321" max="2322" width="17.90625" bestFit="1" customWidth="1"/>
    <col min="2323" max="2323" width="17.90625" customWidth="1"/>
    <col min="2324" max="2324" width="18.54296875" bestFit="1" customWidth="1"/>
    <col min="2325" max="2325" width="13.90625" bestFit="1" customWidth="1"/>
    <col min="2563" max="2563" width="32.08984375" customWidth="1"/>
    <col min="2564" max="2565" width="17.90625" bestFit="1" customWidth="1"/>
    <col min="2566" max="2567" width="17.08984375" bestFit="1" customWidth="1"/>
    <col min="2568" max="2572" width="17.90625" bestFit="1" customWidth="1"/>
    <col min="2573" max="2573" width="17.08984375" bestFit="1" customWidth="1"/>
    <col min="2574" max="2574" width="16.90625" bestFit="1" customWidth="1"/>
    <col min="2575" max="2575" width="17.90625" bestFit="1" customWidth="1"/>
    <col min="2576" max="2576" width="17.08984375" bestFit="1" customWidth="1"/>
    <col min="2577" max="2578" width="17.90625" bestFit="1" customWidth="1"/>
    <col min="2579" max="2579" width="17.90625" customWidth="1"/>
    <col min="2580" max="2580" width="18.54296875" bestFit="1" customWidth="1"/>
    <col min="2581" max="2581" width="13.90625" bestFit="1" customWidth="1"/>
    <col min="2819" max="2819" width="32.08984375" customWidth="1"/>
    <col min="2820" max="2821" width="17.90625" bestFit="1" customWidth="1"/>
    <col min="2822" max="2823" width="17.08984375" bestFit="1" customWidth="1"/>
    <col min="2824" max="2828" width="17.90625" bestFit="1" customWidth="1"/>
    <col min="2829" max="2829" width="17.08984375" bestFit="1" customWidth="1"/>
    <col min="2830" max="2830" width="16.90625" bestFit="1" customWidth="1"/>
    <col min="2831" max="2831" width="17.90625" bestFit="1" customWidth="1"/>
    <col min="2832" max="2832" width="17.08984375" bestFit="1" customWidth="1"/>
    <col min="2833" max="2834" width="17.90625" bestFit="1" customWidth="1"/>
    <col min="2835" max="2835" width="17.90625" customWidth="1"/>
    <col min="2836" max="2836" width="18.54296875" bestFit="1" customWidth="1"/>
    <col min="2837" max="2837" width="13.90625" bestFit="1" customWidth="1"/>
    <col min="3075" max="3075" width="32.08984375" customWidth="1"/>
    <col min="3076" max="3077" width="17.90625" bestFit="1" customWidth="1"/>
    <col min="3078" max="3079" width="17.08984375" bestFit="1" customWidth="1"/>
    <col min="3080" max="3084" width="17.90625" bestFit="1" customWidth="1"/>
    <col min="3085" max="3085" width="17.08984375" bestFit="1" customWidth="1"/>
    <col min="3086" max="3086" width="16.90625" bestFit="1" customWidth="1"/>
    <col min="3087" max="3087" width="17.90625" bestFit="1" customWidth="1"/>
    <col min="3088" max="3088" width="17.08984375" bestFit="1" customWidth="1"/>
    <col min="3089" max="3090" width="17.90625" bestFit="1" customWidth="1"/>
    <col min="3091" max="3091" width="17.90625" customWidth="1"/>
    <col min="3092" max="3092" width="18.54296875" bestFit="1" customWidth="1"/>
    <col min="3093" max="3093" width="13.90625" bestFit="1" customWidth="1"/>
    <col min="3331" max="3331" width="32.08984375" customWidth="1"/>
    <col min="3332" max="3333" width="17.90625" bestFit="1" customWidth="1"/>
    <col min="3334" max="3335" width="17.08984375" bestFit="1" customWidth="1"/>
    <col min="3336" max="3340" width="17.90625" bestFit="1" customWidth="1"/>
    <col min="3341" max="3341" width="17.08984375" bestFit="1" customWidth="1"/>
    <col min="3342" max="3342" width="16.90625" bestFit="1" customWidth="1"/>
    <col min="3343" max="3343" width="17.90625" bestFit="1" customWidth="1"/>
    <col min="3344" max="3344" width="17.08984375" bestFit="1" customWidth="1"/>
    <col min="3345" max="3346" width="17.90625" bestFit="1" customWidth="1"/>
    <col min="3347" max="3347" width="17.90625" customWidth="1"/>
    <col min="3348" max="3348" width="18.54296875" bestFit="1" customWidth="1"/>
    <col min="3349" max="3349" width="13.90625" bestFit="1" customWidth="1"/>
    <col min="3587" max="3587" width="32.08984375" customWidth="1"/>
    <col min="3588" max="3589" width="17.90625" bestFit="1" customWidth="1"/>
    <col min="3590" max="3591" width="17.08984375" bestFit="1" customWidth="1"/>
    <col min="3592" max="3596" width="17.90625" bestFit="1" customWidth="1"/>
    <col min="3597" max="3597" width="17.08984375" bestFit="1" customWidth="1"/>
    <col min="3598" max="3598" width="16.90625" bestFit="1" customWidth="1"/>
    <col min="3599" max="3599" width="17.90625" bestFit="1" customWidth="1"/>
    <col min="3600" max="3600" width="17.08984375" bestFit="1" customWidth="1"/>
    <col min="3601" max="3602" width="17.90625" bestFit="1" customWidth="1"/>
    <col min="3603" max="3603" width="17.90625" customWidth="1"/>
    <col min="3604" max="3604" width="18.54296875" bestFit="1" customWidth="1"/>
    <col min="3605" max="3605" width="13.90625" bestFit="1" customWidth="1"/>
    <col min="3843" max="3843" width="32.08984375" customWidth="1"/>
    <col min="3844" max="3845" width="17.90625" bestFit="1" customWidth="1"/>
    <col min="3846" max="3847" width="17.08984375" bestFit="1" customWidth="1"/>
    <col min="3848" max="3852" width="17.90625" bestFit="1" customWidth="1"/>
    <col min="3853" max="3853" width="17.08984375" bestFit="1" customWidth="1"/>
    <col min="3854" max="3854" width="16.90625" bestFit="1" customWidth="1"/>
    <col min="3855" max="3855" width="17.90625" bestFit="1" customWidth="1"/>
    <col min="3856" max="3856" width="17.08984375" bestFit="1" customWidth="1"/>
    <col min="3857" max="3858" width="17.90625" bestFit="1" customWidth="1"/>
    <col min="3859" max="3859" width="17.90625" customWidth="1"/>
    <col min="3860" max="3860" width="18.54296875" bestFit="1" customWidth="1"/>
    <col min="3861" max="3861" width="13.90625" bestFit="1" customWidth="1"/>
    <col min="4099" max="4099" width="32.08984375" customWidth="1"/>
    <col min="4100" max="4101" width="17.90625" bestFit="1" customWidth="1"/>
    <col min="4102" max="4103" width="17.08984375" bestFit="1" customWidth="1"/>
    <col min="4104" max="4108" width="17.90625" bestFit="1" customWidth="1"/>
    <col min="4109" max="4109" width="17.08984375" bestFit="1" customWidth="1"/>
    <col min="4110" max="4110" width="16.90625" bestFit="1" customWidth="1"/>
    <col min="4111" max="4111" width="17.90625" bestFit="1" customWidth="1"/>
    <col min="4112" max="4112" width="17.08984375" bestFit="1" customWidth="1"/>
    <col min="4113" max="4114" width="17.90625" bestFit="1" customWidth="1"/>
    <col min="4115" max="4115" width="17.90625" customWidth="1"/>
    <col min="4116" max="4116" width="18.54296875" bestFit="1" customWidth="1"/>
    <col min="4117" max="4117" width="13.90625" bestFit="1" customWidth="1"/>
    <col min="4355" max="4355" width="32.08984375" customWidth="1"/>
    <col min="4356" max="4357" width="17.90625" bestFit="1" customWidth="1"/>
    <col min="4358" max="4359" width="17.08984375" bestFit="1" customWidth="1"/>
    <col min="4360" max="4364" width="17.90625" bestFit="1" customWidth="1"/>
    <col min="4365" max="4365" width="17.08984375" bestFit="1" customWidth="1"/>
    <col min="4366" max="4366" width="16.90625" bestFit="1" customWidth="1"/>
    <col min="4367" max="4367" width="17.90625" bestFit="1" customWidth="1"/>
    <col min="4368" max="4368" width="17.08984375" bestFit="1" customWidth="1"/>
    <col min="4369" max="4370" width="17.90625" bestFit="1" customWidth="1"/>
    <col min="4371" max="4371" width="17.90625" customWidth="1"/>
    <col min="4372" max="4372" width="18.54296875" bestFit="1" customWidth="1"/>
    <col min="4373" max="4373" width="13.90625" bestFit="1" customWidth="1"/>
    <col min="4611" max="4611" width="32.08984375" customWidth="1"/>
    <col min="4612" max="4613" width="17.90625" bestFit="1" customWidth="1"/>
    <col min="4614" max="4615" width="17.08984375" bestFit="1" customWidth="1"/>
    <col min="4616" max="4620" width="17.90625" bestFit="1" customWidth="1"/>
    <col min="4621" max="4621" width="17.08984375" bestFit="1" customWidth="1"/>
    <col min="4622" max="4622" width="16.90625" bestFit="1" customWidth="1"/>
    <col min="4623" max="4623" width="17.90625" bestFit="1" customWidth="1"/>
    <col min="4624" max="4624" width="17.08984375" bestFit="1" customWidth="1"/>
    <col min="4625" max="4626" width="17.90625" bestFit="1" customWidth="1"/>
    <col min="4627" max="4627" width="17.90625" customWidth="1"/>
    <col min="4628" max="4628" width="18.54296875" bestFit="1" customWidth="1"/>
    <col min="4629" max="4629" width="13.90625" bestFit="1" customWidth="1"/>
    <col min="4867" max="4867" width="32.08984375" customWidth="1"/>
    <col min="4868" max="4869" width="17.90625" bestFit="1" customWidth="1"/>
    <col min="4870" max="4871" width="17.08984375" bestFit="1" customWidth="1"/>
    <col min="4872" max="4876" width="17.90625" bestFit="1" customWidth="1"/>
    <col min="4877" max="4877" width="17.08984375" bestFit="1" customWidth="1"/>
    <col min="4878" max="4878" width="16.90625" bestFit="1" customWidth="1"/>
    <col min="4879" max="4879" width="17.90625" bestFit="1" customWidth="1"/>
    <col min="4880" max="4880" width="17.08984375" bestFit="1" customWidth="1"/>
    <col min="4881" max="4882" width="17.90625" bestFit="1" customWidth="1"/>
    <col min="4883" max="4883" width="17.90625" customWidth="1"/>
    <col min="4884" max="4884" width="18.54296875" bestFit="1" customWidth="1"/>
    <col min="4885" max="4885" width="13.90625" bestFit="1" customWidth="1"/>
    <col min="5123" max="5123" width="32.08984375" customWidth="1"/>
    <col min="5124" max="5125" width="17.90625" bestFit="1" customWidth="1"/>
    <col min="5126" max="5127" width="17.08984375" bestFit="1" customWidth="1"/>
    <col min="5128" max="5132" width="17.90625" bestFit="1" customWidth="1"/>
    <col min="5133" max="5133" width="17.08984375" bestFit="1" customWidth="1"/>
    <col min="5134" max="5134" width="16.90625" bestFit="1" customWidth="1"/>
    <col min="5135" max="5135" width="17.90625" bestFit="1" customWidth="1"/>
    <col min="5136" max="5136" width="17.08984375" bestFit="1" customWidth="1"/>
    <col min="5137" max="5138" width="17.90625" bestFit="1" customWidth="1"/>
    <col min="5139" max="5139" width="17.90625" customWidth="1"/>
    <col min="5140" max="5140" width="18.54296875" bestFit="1" customWidth="1"/>
    <col min="5141" max="5141" width="13.90625" bestFit="1" customWidth="1"/>
    <col min="5379" max="5379" width="32.08984375" customWidth="1"/>
    <col min="5380" max="5381" width="17.90625" bestFit="1" customWidth="1"/>
    <col min="5382" max="5383" width="17.08984375" bestFit="1" customWidth="1"/>
    <col min="5384" max="5388" width="17.90625" bestFit="1" customWidth="1"/>
    <col min="5389" max="5389" width="17.08984375" bestFit="1" customWidth="1"/>
    <col min="5390" max="5390" width="16.90625" bestFit="1" customWidth="1"/>
    <col min="5391" max="5391" width="17.90625" bestFit="1" customWidth="1"/>
    <col min="5392" max="5392" width="17.08984375" bestFit="1" customWidth="1"/>
    <col min="5393" max="5394" width="17.90625" bestFit="1" customWidth="1"/>
    <col min="5395" max="5395" width="17.90625" customWidth="1"/>
    <col min="5396" max="5396" width="18.54296875" bestFit="1" customWidth="1"/>
    <col min="5397" max="5397" width="13.90625" bestFit="1" customWidth="1"/>
    <col min="5635" max="5635" width="32.08984375" customWidth="1"/>
    <col min="5636" max="5637" width="17.90625" bestFit="1" customWidth="1"/>
    <col min="5638" max="5639" width="17.08984375" bestFit="1" customWidth="1"/>
    <col min="5640" max="5644" width="17.90625" bestFit="1" customWidth="1"/>
    <col min="5645" max="5645" width="17.08984375" bestFit="1" customWidth="1"/>
    <col min="5646" max="5646" width="16.90625" bestFit="1" customWidth="1"/>
    <col min="5647" max="5647" width="17.90625" bestFit="1" customWidth="1"/>
    <col min="5648" max="5648" width="17.08984375" bestFit="1" customWidth="1"/>
    <col min="5649" max="5650" width="17.90625" bestFit="1" customWidth="1"/>
    <col min="5651" max="5651" width="17.90625" customWidth="1"/>
    <col min="5652" max="5652" width="18.54296875" bestFit="1" customWidth="1"/>
    <col min="5653" max="5653" width="13.90625" bestFit="1" customWidth="1"/>
    <col min="5891" max="5891" width="32.08984375" customWidth="1"/>
    <col min="5892" max="5893" width="17.90625" bestFit="1" customWidth="1"/>
    <col min="5894" max="5895" width="17.08984375" bestFit="1" customWidth="1"/>
    <col min="5896" max="5900" width="17.90625" bestFit="1" customWidth="1"/>
    <col min="5901" max="5901" width="17.08984375" bestFit="1" customWidth="1"/>
    <col min="5902" max="5902" width="16.90625" bestFit="1" customWidth="1"/>
    <col min="5903" max="5903" width="17.90625" bestFit="1" customWidth="1"/>
    <col min="5904" max="5904" width="17.08984375" bestFit="1" customWidth="1"/>
    <col min="5905" max="5906" width="17.90625" bestFit="1" customWidth="1"/>
    <col min="5907" max="5907" width="17.90625" customWidth="1"/>
    <col min="5908" max="5908" width="18.54296875" bestFit="1" customWidth="1"/>
    <col min="5909" max="5909" width="13.90625" bestFit="1" customWidth="1"/>
    <col min="6147" max="6147" width="32.08984375" customWidth="1"/>
    <col min="6148" max="6149" width="17.90625" bestFit="1" customWidth="1"/>
    <col min="6150" max="6151" width="17.08984375" bestFit="1" customWidth="1"/>
    <col min="6152" max="6156" width="17.90625" bestFit="1" customWidth="1"/>
    <col min="6157" max="6157" width="17.08984375" bestFit="1" customWidth="1"/>
    <col min="6158" max="6158" width="16.90625" bestFit="1" customWidth="1"/>
    <col min="6159" max="6159" width="17.90625" bestFit="1" customWidth="1"/>
    <col min="6160" max="6160" width="17.08984375" bestFit="1" customWidth="1"/>
    <col min="6161" max="6162" width="17.90625" bestFit="1" customWidth="1"/>
    <col min="6163" max="6163" width="17.90625" customWidth="1"/>
    <col min="6164" max="6164" width="18.54296875" bestFit="1" customWidth="1"/>
    <col min="6165" max="6165" width="13.90625" bestFit="1" customWidth="1"/>
    <col min="6403" max="6403" width="32.08984375" customWidth="1"/>
    <col min="6404" max="6405" width="17.90625" bestFit="1" customWidth="1"/>
    <col min="6406" max="6407" width="17.08984375" bestFit="1" customWidth="1"/>
    <col min="6408" max="6412" width="17.90625" bestFit="1" customWidth="1"/>
    <col min="6413" max="6413" width="17.08984375" bestFit="1" customWidth="1"/>
    <col min="6414" max="6414" width="16.90625" bestFit="1" customWidth="1"/>
    <col min="6415" max="6415" width="17.90625" bestFit="1" customWidth="1"/>
    <col min="6416" max="6416" width="17.08984375" bestFit="1" customWidth="1"/>
    <col min="6417" max="6418" width="17.90625" bestFit="1" customWidth="1"/>
    <col min="6419" max="6419" width="17.90625" customWidth="1"/>
    <col min="6420" max="6420" width="18.54296875" bestFit="1" customWidth="1"/>
    <col min="6421" max="6421" width="13.90625" bestFit="1" customWidth="1"/>
    <col min="6659" max="6659" width="32.08984375" customWidth="1"/>
    <col min="6660" max="6661" width="17.90625" bestFit="1" customWidth="1"/>
    <col min="6662" max="6663" width="17.08984375" bestFit="1" customWidth="1"/>
    <col min="6664" max="6668" width="17.90625" bestFit="1" customWidth="1"/>
    <col min="6669" max="6669" width="17.08984375" bestFit="1" customWidth="1"/>
    <col min="6670" max="6670" width="16.90625" bestFit="1" customWidth="1"/>
    <col min="6671" max="6671" width="17.90625" bestFit="1" customWidth="1"/>
    <col min="6672" max="6672" width="17.08984375" bestFit="1" customWidth="1"/>
    <col min="6673" max="6674" width="17.90625" bestFit="1" customWidth="1"/>
    <col min="6675" max="6675" width="17.90625" customWidth="1"/>
    <col min="6676" max="6676" width="18.54296875" bestFit="1" customWidth="1"/>
    <col min="6677" max="6677" width="13.90625" bestFit="1" customWidth="1"/>
    <col min="6915" max="6915" width="32.08984375" customWidth="1"/>
    <col min="6916" max="6917" width="17.90625" bestFit="1" customWidth="1"/>
    <col min="6918" max="6919" width="17.08984375" bestFit="1" customWidth="1"/>
    <col min="6920" max="6924" width="17.90625" bestFit="1" customWidth="1"/>
    <col min="6925" max="6925" width="17.08984375" bestFit="1" customWidth="1"/>
    <col min="6926" max="6926" width="16.90625" bestFit="1" customWidth="1"/>
    <col min="6927" max="6927" width="17.90625" bestFit="1" customWidth="1"/>
    <col min="6928" max="6928" width="17.08984375" bestFit="1" customWidth="1"/>
    <col min="6929" max="6930" width="17.90625" bestFit="1" customWidth="1"/>
    <col min="6931" max="6931" width="17.90625" customWidth="1"/>
    <col min="6932" max="6932" width="18.54296875" bestFit="1" customWidth="1"/>
    <col min="6933" max="6933" width="13.90625" bestFit="1" customWidth="1"/>
    <col min="7171" max="7171" width="32.08984375" customWidth="1"/>
    <col min="7172" max="7173" width="17.90625" bestFit="1" customWidth="1"/>
    <col min="7174" max="7175" width="17.08984375" bestFit="1" customWidth="1"/>
    <col min="7176" max="7180" width="17.90625" bestFit="1" customWidth="1"/>
    <col min="7181" max="7181" width="17.08984375" bestFit="1" customWidth="1"/>
    <col min="7182" max="7182" width="16.90625" bestFit="1" customWidth="1"/>
    <col min="7183" max="7183" width="17.90625" bestFit="1" customWidth="1"/>
    <col min="7184" max="7184" width="17.08984375" bestFit="1" customWidth="1"/>
    <col min="7185" max="7186" width="17.90625" bestFit="1" customWidth="1"/>
    <col min="7187" max="7187" width="17.90625" customWidth="1"/>
    <col min="7188" max="7188" width="18.54296875" bestFit="1" customWidth="1"/>
    <col min="7189" max="7189" width="13.90625" bestFit="1" customWidth="1"/>
    <col min="7427" max="7427" width="32.08984375" customWidth="1"/>
    <col min="7428" max="7429" width="17.90625" bestFit="1" customWidth="1"/>
    <col min="7430" max="7431" width="17.08984375" bestFit="1" customWidth="1"/>
    <col min="7432" max="7436" width="17.90625" bestFit="1" customWidth="1"/>
    <col min="7437" max="7437" width="17.08984375" bestFit="1" customWidth="1"/>
    <col min="7438" max="7438" width="16.90625" bestFit="1" customWidth="1"/>
    <col min="7439" max="7439" width="17.90625" bestFit="1" customWidth="1"/>
    <col min="7440" max="7440" width="17.08984375" bestFit="1" customWidth="1"/>
    <col min="7441" max="7442" width="17.90625" bestFit="1" customWidth="1"/>
    <col min="7443" max="7443" width="17.90625" customWidth="1"/>
    <col min="7444" max="7444" width="18.54296875" bestFit="1" customWidth="1"/>
    <col min="7445" max="7445" width="13.90625" bestFit="1" customWidth="1"/>
    <col min="7683" max="7683" width="32.08984375" customWidth="1"/>
    <col min="7684" max="7685" width="17.90625" bestFit="1" customWidth="1"/>
    <col min="7686" max="7687" width="17.08984375" bestFit="1" customWidth="1"/>
    <col min="7688" max="7692" width="17.90625" bestFit="1" customWidth="1"/>
    <col min="7693" max="7693" width="17.08984375" bestFit="1" customWidth="1"/>
    <col min="7694" max="7694" width="16.90625" bestFit="1" customWidth="1"/>
    <col min="7695" max="7695" width="17.90625" bestFit="1" customWidth="1"/>
    <col min="7696" max="7696" width="17.08984375" bestFit="1" customWidth="1"/>
    <col min="7697" max="7698" width="17.90625" bestFit="1" customWidth="1"/>
    <col min="7699" max="7699" width="17.90625" customWidth="1"/>
    <col min="7700" max="7700" width="18.54296875" bestFit="1" customWidth="1"/>
    <col min="7701" max="7701" width="13.90625" bestFit="1" customWidth="1"/>
    <col min="7939" max="7939" width="32.08984375" customWidth="1"/>
    <col min="7940" max="7941" width="17.90625" bestFit="1" customWidth="1"/>
    <col min="7942" max="7943" width="17.08984375" bestFit="1" customWidth="1"/>
    <col min="7944" max="7948" width="17.90625" bestFit="1" customWidth="1"/>
    <col min="7949" max="7949" width="17.08984375" bestFit="1" customWidth="1"/>
    <col min="7950" max="7950" width="16.90625" bestFit="1" customWidth="1"/>
    <col min="7951" max="7951" width="17.90625" bestFit="1" customWidth="1"/>
    <col min="7952" max="7952" width="17.08984375" bestFit="1" customWidth="1"/>
    <col min="7953" max="7954" width="17.90625" bestFit="1" customWidth="1"/>
    <col min="7955" max="7955" width="17.90625" customWidth="1"/>
    <col min="7956" max="7956" width="18.54296875" bestFit="1" customWidth="1"/>
    <col min="7957" max="7957" width="13.90625" bestFit="1" customWidth="1"/>
    <col min="8195" max="8195" width="32.08984375" customWidth="1"/>
    <col min="8196" max="8197" width="17.90625" bestFit="1" customWidth="1"/>
    <col min="8198" max="8199" width="17.08984375" bestFit="1" customWidth="1"/>
    <col min="8200" max="8204" width="17.90625" bestFit="1" customWidth="1"/>
    <col min="8205" max="8205" width="17.08984375" bestFit="1" customWidth="1"/>
    <col min="8206" max="8206" width="16.90625" bestFit="1" customWidth="1"/>
    <col min="8207" max="8207" width="17.90625" bestFit="1" customWidth="1"/>
    <col min="8208" max="8208" width="17.08984375" bestFit="1" customWidth="1"/>
    <col min="8209" max="8210" width="17.90625" bestFit="1" customWidth="1"/>
    <col min="8211" max="8211" width="17.90625" customWidth="1"/>
    <col min="8212" max="8212" width="18.54296875" bestFit="1" customWidth="1"/>
    <col min="8213" max="8213" width="13.90625" bestFit="1" customWidth="1"/>
    <col min="8451" max="8451" width="32.08984375" customWidth="1"/>
    <col min="8452" max="8453" width="17.90625" bestFit="1" customWidth="1"/>
    <col min="8454" max="8455" width="17.08984375" bestFit="1" customWidth="1"/>
    <col min="8456" max="8460" width="17.90625" bestFit="1" customWidth="1"/>
    <col min="8461" max="8461" width="17.08984375" bestFit="1" customWidth="1"/>
    <col min="8462" max="8462" width="16.90625" bestFit="1" customWidth="1"/>
    <col min="8463" max="8463" width="17.90625" bestFit="1" customWidth="1"/>
    <col min="8464" max="8464" width="17.08984375" bestFit="1" customWidth="1"/>
    <col min="8465" max="8466" width="17.90625" bestFit="1" customWidth="1"/>
    <col min="8467" max="8467" width="17.90625" customWidth="1"/>
    <col min="8468" max="8468" width="18.54296875" bestFit="1" customWidth="1"/>
    <col min="8469" max="8469" width="13.90625" bestFit="1" customWidth="1"/>
    <col min="8707" max="8707" width="32.08984375" customWidth="1"/>
    <col min="8708" max="8709" width="17.90625" bestFit="1" customWidth="1"/>
    <col min="8710" max="8711" width="17.08984375" bestFit="1" customWidth="1"/>
    <col min="8712" max="8716" width="17.90625" bestFit="1" customWidth="1"/>
    <col min="8717" max="8717" width="17.08984375" bestFit="1" customWidth="1"/>
    <col min="8718" max="8718" width="16.90625" bestFit="1" customWidth="1"/>
    <col min="8719" max="8719" width="17.90625" bestFit="1" customWidth="1"/>
    <col min="8720" max="8720" width="17.08984375" bestFit="1" customWidth="1"/>
    <col min="8721" max="8722" width="17.90625" bestFit="1" customWidth="1"/>
    <col min="8723" max="8723" width="17.90625" customWidth="1"/>
    <col min="8724" max="8724" width="18.54296875" bestFit="1" customWidth="1"/>
    <col min="8725" max="8725" width="13.90625" bestFit="1" customWidth="1"/>
    <col min="8963" max="8963" width="32.08984375" customWidth="1"/>
    <col min="8964" max="8965" width="17.90625" bestFit="1" customWidth="1"/>
    <col min="8966" max="8967" width="17.08984375" bestFit="1" customWidth="1"/>
    <col min="8968" max="8972" width="17.90625" bestFit="1" customWidth="1"/>
    <col min="8973" max="8973" width="17.08984375" bestFit="1" customWidth="1"/>
    <col min="8974" max="8974" width="16.90625" bestFit="1" customWidth="1"/>
    <col min="8975" max="8975" width="17.90625" bestFit="1" customWidth="1"/>
    <col min="8976" max="8976" width="17.08984375" bestFit="1" customWidth="1"/>
    <col min="8977" max="8978" width="17.90625" bestFit="1" customWidth="1"/>
    <col min="8979" max="8979" width="17.90625" customWidth="1"/>
    <col min="8980" max="8980" width="18.54296875" bestFit="1" customWidth="1"/>
    <col min="8981" max="8981" width="13.90625" bestFit="1" customWidth="1"/>
    <col min="9219" max="9219" width="32.08984375" customWidth="1"/>
    <col min="9220" max="9221" width="17.90625" bestFit="1" customWidth="1"/>
    <col min="9222" max="9223" width="17.08984375" bestFit="1" customWidth="1"/>
    <col min="9224" max="9228" width="17.90625" bestFit="1" customWidth="1"/>
    <col min="9229" max="9229" width="17.08984375" bestFit="1" customWidth="1"/>
    <col min="9230" max="9230" width="16.90625" bestFit="1" customWidth="1"/>
    <col min="9231" max="9231" width="17.90625" bestFit="1" customWidth="1"/>
    <col min="9232" max="9232" width="17.08984375" bestFit="1" customWidth="1"/>
    <col min="9233" max="9234" width="17.90625" bestFit="1" customWidth="1"/>
    <col min="9235" max="9235" width="17.90625" customWidth="1"/>
    <col min="9236" max="9236" width="18.54296875" bestFit="1" customWidth="1"/>
    <col min="9237" max="9237" width="13.90625" bestFit="1" customWidth="1"/>
    <col min="9475" max="9475" width="32.08984375" customWidth="1"/>
    <col min="9476" max="9477" width="17.90625" bestFit="1" customWidth="1"/>
    <col min="9478" max="9479" width="17.08984375" bestFit="1" customWidth="1"/>
    <col min="9480" max="9484" width="17.90625" bestFit="1" customWidth="1"/>
    <col min="9485" max="9485" width="17.08984375" bestFit="1" customWidth="1"/>
    <col min="9486" max="9486" width="16.90625" bestFit="1" customWidth="1"/>
    <col min="9487" max="9487" width="17.90625" bestFit="1" customWidth="1"/>
    <col min="9488" max="9488" width="17.08984375" bestFit="1" customWidth="1"/>
    <col min="9489" max="9490" width="17.90625" bestFit="1" customWidth="1"/>
    <col min="9491" max="9491" width="17.90625" customWidth="1"/>
    <col min="9492" max="9492" width="18.54296875" bestFit="1" customWidth="1"/>
    <col min="9493" max="9493" width="13.90625" bestFit="1" customWidth="1"/>
    <col min="9731" max="9731" width="32.08984375" customWidth="1"/>
    <col min="9732" max="9733" width="17.90625" bestFit="1" customWidth="1"/>
    <col min="9734" max="9735" width="17.08984375" bestFit="1" customWidth="1"/>
    <col min="9736" max="9740" width="17.90625" bestFit="1" customWidth="1"/>
    <col min="9741" max="9741" width="17.08984375" bestFit="1" customWidth="1"/>
    <col min="9742" max="9742" width="16.90625" bestFit="1" customWidth="1"/>
    <col min="9743" max="9743" width="17.90625" bestFit="1" customWidth="1"/>
    <col min="9744" max="9744" width="17.08984375" bestFit="1" customWidth="1"/>
    <col min="9745" max="9746" width="17.90625" bestFit="1" customWidth="1"/>
    <col min="9747" max="9747" width="17.90625" customWidth="1"/>
    <col min="9748" max="9748" width="18.54296875" bestFit="1" customWidth="1"/>
    <col min="9749" max="9749" width="13.90625" bestFit="1" customWidth="1"/>
    <col min="9987" max="9987" width="32.08984375" customWidth="1"/>
    <col min="9988" max="9989" width="17.90625" bestFit="1" customWidth="1"/>
    <col min="9990" max="9991" width="17.08984375" bestFit="1" customWidth="1"/>
    <col min="9992" max="9996" width="17.90625" bestFit="1" customWidth="1"/>
    <col min="9997" max="9997" width="17.08984375" bestFit="1" customWidth="1"/>
    <col min="9998" max="9998" width="16.90625" bestFit="1" customWidth="1"/>
    <col min="9999" max="9999" width="17.90625" bestFit="1" customWidth="1"/>
    <col min="10000" max="10000" width="17.08984375" bestFit="1" customWidth="1"/>
    <col min="10001" max="10002" width="17.90625" bestFit="1" customWidth="1"/>
    <col min="10003" max="10003" width="17.90625" customWidth="1"/>
    <col min="10004" max="10004" width="18.54296875" bestFit="1" customWidth="1"/>
    <col min="10005" max="10005" width="13.90625" bestFit="1" customWidth="1"/>
    <col min="10243" max="10243" width="32.08984375" customWidth="1"/>
    <col min="10244" max="10245" width="17.90625" bestFit="1" customWidth="1"/>
    <col min="10246" max="10247" width="17.08984375" bestFit="1" customWidth="1"/>
    <col min="10248" max="10252" width="17.90625" bestFit="1" customWidth="1"/>
    <col min="10253" max="10253" width="17.08984375" bestFit="1" customWidth="1"/>
    <col min="10254" max="10254" width="16.90625" bestFit="1" customWidth="1"/>
    <col min="10255" max="10255" width="17.90625" bestFit="1" customWidth="1"/>
    <col min="10256" max="10256" width="17.08984375" bestFit="1" customWidth="1"/>
    <col min="10257" max="10258" width="17.90625" bestFit="1" customWidth="1"/>
    <col min="10259" max="10259" width="17.90625" customWidth="1"/>
    <col min="10260" max="10260" width="18.54296875" bestFit="1" customWidth="1"/>
    <col min="10261" max="10261" width="13.90625" bestFit="1" customWidth="1"/>
    <col min="10499" max="10499" width="32.08984375" customWidth="1"/>
    <col min="10500" max="10501" width="17.90625" bestFit="1" customWidth="1"/>
    <col min="10502" max="10503" width="17.08984375" bestFit="1" customWidth="1"/>
    <col min="10504" max="10508" width="17.90625" bestFit="1" customWidth="1"/>
    <col min="10509" max="10509" width="17.08984375" bestFit="1" customWidth="1"/>
    <col min="10510" max="10510" width="16.90625" bestFit="1" customWidth="1"/>
    <col min="10511" max="10511" width="17.90625" bestFit="1" customWidth="1"/>
    <col min="10512" max="10512" width="17.08984375" bestFit="1" customWidth="1"/>
    <col min="10513" max="10514" width="17.90625" bestFit="1" customWidth="1"/>
    <col min="10515" max="10515" width="17.90625" customWidth="1"/>
    <col min="10516" max="10516" width="18.54296875" bestFit="1" customWidth="1"/>
    <col min="10517" max="10517" width="13.90625" bestFit="1" customWidth="1"/>
    <col min="10755" max="10755" width="32.08984375" customWidth="1"/>
    <col min="10756" max="10757" width="17.90625" bestFit="1" customWidth="1"/>
    <col min="10758" max="10759" width="17.08984375" bestFit="1" customWidth="1"/>
    <col min="10760" max="10764" width="17.90625" bestFit="1" customWidth="1"/>
    <col min="10765" max="10765" width="17.08984375" bestFit="1" customWidth="1"/>
    <col min="10766" max="10766" width="16.90625" bestFit="1" customWidth="1"/>
    <col min="10767" max="10767" width="17.90625" bestFit="1" customWidth="1"/>
    <col min="10768" max="10768" width="17.08984375" bestFit="1" customWidth="1"/>
    <col min="10769" max="10770" width="17.90625" bestFit="1" customWidth="1"/>
    <col min="10771" max="10771" width="17.90625" customWidth="1"/>
    <col min="10772" max="10772" width="18.54296875" bestFit="1" customWidth="1"/>
    <col min="10773" max="10773" width="13.90625" bestFit="1" customWidth="1"/>
    <col min="11011" max="11011" width="32.08984375" customWidth="1"/>
    <col min="11012" max="11013" width="17.90625" bestFit="1" customWidth="1"/>
    <col min="11014" max="11015" width="17.08984375" bestFit="1" customWidth="1"/>
    <col min="11016" max="11020" width="17.90625" bestFit="1" customWidth="1"/>
    <col min="11021" max="11021" width="17.08984375" bestFit="1" customWidth="1"/>
    <col min="11022" max="11022" width="16.90625" bestFit="1" customWidth="1"/>
    <col min="11023" max="11023" width="17.90625" bestFit="1" customWidth="1"/>
    <col min="11024" max="11024" width="17.08984375" bestFit="1" customWidth="1"/>
    <col min="11025" max="11026" width="17.90625" bestFit="1" customWidth="1"/>
    <col min="11027" max="11027" width="17.90625" customWidth="1"/>
    <col min="11028" max="11028" width="18.54296875" bestFit="1" customWidth="1"/>
    <col min="11029" max="11029" width="13.90625" bestFit="1" customWidth="1"/>
    <col min="11267" max="11267" width="32.08984375" customWidth="1"/>
    <col min="11268" max="11269" width="17.90625" bestFit="1" customWidth="1"/>
    <col min="11270" max="11271" width="17.08984375" bestFit="1" customWidth="1"/>
    <col min="11272" max="11276" width="17.90625" bestFit="1" customWidth="1"/>
    <col min="11277" max="11277" width="17.08984375" bestFit="1" customWidth="1"/>
    <col min="11278" max="11278" width="16.90625" bestFit="1" customWidth="1"/>
    <col min="11279" max="11279" width="17.90625" bestFit="1" customWidth="1"/>
    <col min="11280" max="11280" width="17.08984375" bestFit="1" customWidth="1"/>
    <col min="11281" max="11282" width="17.90625" bestFit="1" customWidth="1"/>
    <col min="11283" max="11283" width="17.90625" customWidth="1"/>
    <col min="11284" max="11284" width="18.54296875" bestFit="1" customWidth="1"/>
    <col min="11285" max="11285" width="13.90625" bestFit="1" customWidth="1"/>
    <col min="11523" max="11523" width="32.08984375" customWidth="1"/>
    <col min="11524" max="11525" width="17.90625" bestFit="1" customWidth="1"/>
    <col min="11526" max="11527" width="17.08984375" bestFit="1" customWidth="1"/>
    <col min="11528" max="11532" width="17.90625" bestFit="1" customWidth="1"/>
    <col min="11533" max="11533" width="17.08984375" bestFit="1" customWidth="1"/>
    <col min="11534" max="11534" width="16.90625" bestFit="1" customWidth="1"/>
    <col min="11535" max="11535" width="17.90625" bestFit="1" customWidth="1"/>
    <col min="11536" max="11536" width="17.08984375" bestFit="1" customWidth="1"/>
    <col min="11537" max="11538" width="17.90625" bestFit="1" customWidth="1"/>
    <col min="11539" max="11539" width="17.90625" customWidth="1"/>
    <col min="11540" max="11540" width="18.54296875" bestFit="1" customWidth="1"/>
    <col min="11541" max="11541" width="13.90625" bestFit="1" customWidth="1"/>
    <col min="11779" max="11779" width="32.08984375" customWidth="1"/>
    <col min="11780" max="11781" width="17.90625" bestFit="1" customWidth="1"/>
    <col min="11782" max="11783" width="17.08984375" bestFit="1" customWidth="1"/>
    <col min="11784" max="11788" width="17.90625" bestFit="1" customWidth="1"/>
    <col min="11789" max="11789" width="17.08984375" bestFit="1" customWidth="1"/>
    <col min="11790" max="11790" width="16.90625" bestFit="1" customWidth="1"/>
    <col min="11791" max="11791" width="17.90625" bestFit="1" customWidth="1"/>
    <col min="11792" max="11792" width="17.08984375" bestFit="1" customWidth="1"/>
    <col min="11793" max="11794" width="17.90625" bestFit="1" customWidth="1"/>
    <col min="11795" max="11795" width="17.90625" customWidth="1"/>
    <col min="11796" max="11796" width="18.54296875" bestFit="1" customWidth="1"/>
    <col min="11797" max="11797" width="13.90625" bestFit="1" customWidth="1"/>
    <col min="12035" max="12035" width="32.08984375" customWidth="1"/>
    <col min="12036" max="12037" width="17.90625" bestFit="1" customWidth="1"/>
    <col min="12038" max="12039" width="17.08984375" bestFit="1" customWidth="1"/>
    <col min="12040" max="12044" width="17.90625" bestFit="1" customWidth="1"/>
    <col min="12045" max="12045" width="17.08984375" bestFit="1" customWidth="1"/>
    <col min="12046" max="12046" width="16.90625" bestFit="1" customWidth="1"/>
    <col min="12047" max="12047" width="17.90625" bestFit="1" customWidth="1"/>
    <col min="12048" max="12048" width="17.08984375" bestFit="1" customWidth="1"/>
    <col min="12049" max="12050" width="17.90625" bestFit="1" customWidth="1"/>
    <col min="12051" max="12051" width="17.90625" customWidth="1"/>
    <col min="12052" max="12052" width="18.54296875" bestFit="1" customWidth="1"/>
    <col min="12053" max="12053" width="13.90625" bestFit="1" customWidth="1"/>
    <col min="12291" max="12291" width="32.08984375" customWidth="1"/>
    <col min="12292" max="12293" width="17.90625" bestFit="1" customWidth="1"/>
    <col min="12294" max="12295" width="17.08984375" bestFit="1" customWidth="1"/>
    <col min="12296" max="12300" width="17.90625" bestFit="1" customWidth="1"/>
    <col min="12301" max="12301" width="17.08984375" bestFit="1" customWidth="1"/>
    <col min="12302" max="12302" width="16.90625" bestFit="1" customWidth="1"/>
    <col min="12303" max="12303" width="17.90625" bestFit="1" customWidth="1"/>
    <col min="12304" max="12304" width="17.08984375" bestFit="1" customWidth="1"/>
    <col min="12305" max="12306" width="17.90625" bestFit="1" customWidth="1"/>
    <col min="12307" max="12307" width="17.90625" customWidth="1"/>
    <col min="12308" max="12308" width="18.54296875" bestFit="1" customWidth="1"/>
    <col min="12309" max="12309" width="13.90625" bestFit="1" customWidth="1"/>
    <col min="12547" max="12547" width="32.08984375" customWidth="1"/>
    <col min="12548" max="12549" width="17.90625" bestFit="1" customWidth="1"/>
    <col min="12550" max="12551" width="17.08984375" bestFit="1" customWidth="1"/>
    <col min="12552" max="12556" width="17.90625" bestFit="1" customWidth="1"/>
    <col min="12557" max="12557" width="17.08984375" bestFit="1" customWidth="1"/>
    <col min="12558" max="12558" width="16.90625" bestFit="1" customWidth="1"/>
    <col min="12559" max="12559" width="17.90625" bestFit="1" customWidth="1"/>
    <col min="12560" max="12560" width="17.08984375" bestFit="1" customWidth="1"/>
    <col min="12561" max="12562" width="17.90625" bestFit="1" customWidth="1"/>
    <col min="12563" max="12563" width="17.90625" customWidth="1"/>
    <col min="12564" max="12564" width="18.54296875" bestFit="1" customWidth="1"/>
    <col min="12565" max="12565" width="13.90625" bestFit="1" customWidth="1"/>
    <col min="12803" max="12803" width="32.08984375" customWidth="1"/>
    <col min="12804" max="12805" width="17.90625" bestFit="1" customWidth="1"/>
    <col min="12806" max="12807" width="17.08984375" bestFit="1" customWidth="1"/>
    <col min="12808" max="12812" width="17.90625" bestFit="1" customWidth="1"/>
    <col min="12813" max="12813" width="17.08984375" bestFit="1" customWidth="1"/>
    <col min="12814" max="12814" width="16.90625" bestFit="1" customWidth="1"/>
    <col min="12815" max="12815" width="17.90625" bestFit="1" customWidth="1"/>
    <col min="12816" max="12816" width="17.08984375" bestFit="1" customWidth="1"/>
    <col min="12817" max="12818" width="17.90625" bestFit="1" customWidth="1"/>
    <col min="12819" max="12819" width="17.90625" customWidth="1"/>
    <col min="12820" max="12820" width="18.54296875" bestFit="1" customWidth="1"/>
    <col min="12821" max="12821" width="13.90625" bestFit="1" customWidth="1"/>
    <col min="13059" max="13059" width="32.08984375" customWidth="1"/>
    <col min="13060" max="13061" width="17.90625" bestFit="1" customWidth="1"/>
    <col min="13062" max="13063" width="17.08984375" bestFit="1" customWidth="1"/>
    <col min="13064" max="13068" width="17.90625" bestFit="1" customWidth="1"/>
    <col min="13069" max="13069" width="17.08984375" bestFit="1" customWidth="1"/>
    <col min="13070" max="13070" width="16.90625" bestFit="1" customWidth="1"/>
    <col min="13071" max="13071" width="17.90625" bestFit="1" customWidth="1"/>
    <col min="13072" max="13072" width="17.08984375" bestFit="1" customWidth="1"/>
    <col min="13073" max="13074" width="17.90625" bestFit="1" customWidth="1"/>
    <col min="13075" max="13075" width="17.90625" customWidth="1"/>
    <col min="13076" max="13076" width="18.54296875" bestFit="1" customWidth="1"/>
    <col min="13077" max="13077" width="13.90625" bestFit="1" customWidth="1"/>
    <col min="13315" max="13315" width="32.08984375" customWidth="1"/>
    <col min="13316" max="13317" width="17.90625" bestFit="1" customWidth="1"/>
    <col min="13318" max="13319" width="17.08984375" bestFit="1" customWidth="1"/>
    <col min="13320" max="13324" width="17.90625" bestFit="1" customWidth="1"/>
    <col min="13325" max="13325" width="17.08984375" bestFit="1" customWidth="1"/>
    <col min="13326" max="13326" width="16.90625" bestFit="1" customWidth="1"/>
    <col min="13327" max="13327" width="17.90625" bestFit="1" customWidth="1"/>
    <col min="13328" max="13328" width="17.08984375" bestFit="1" customWidth="1"/>
    <col min="13329" max="13330" width="17.90625" bestFit="1" customWidth="1"/>
    <col min="13331" max="13331" width="17.90625" customWidth="1"/>
    <col min="13332" max="13332" width="18.54296875" bestFit="1" customWidth="1"/>
    <col min="13333" max="13333" width="13.90625" bestFit="1" customWidth="1"/>
    <col min="13571" max="13571" width="32.08984375" customWidth="1"/>
    <col min="13572" max="13573" width="17.90625" bestFit="1" customWidth="1"/>
    <col min="13574" max="13575" width="17.08984375" bestFit="1" customWidth="1"/>
    <col min="13576" max="13580" width="17.90625" bestFit="1" customWidth="1"/>
    <col min="13581" max="13581" width="17.08984375" bestFit="1" customWidth="1"/>
    <col min="13582" max="13582" width="16.90625" bestFit="1" customWidth="1"/>
    <col min="13583" max="13583" width="17.90625" bestFit="1" customWidth="1"/>
    <col min="13584" max="13584" width="17.08984375" bestFit="1" customWidth="1"/>
    <col min="13585" max="13586" width="17.90625" bestFit="1" customWidth="1"/>
    <col min="13587" max="13587" width="17.90625" customWidth="1"/>
    <col min="13588" max="13588" width="18.54296875" bestFit="1" customWidth="1"/>
    <col min="13589" max="13589" width="13.90625" bestFit="1" customWidth="1"/>
    <col min="13827" max="13827" width="32.08984375" customWidth="1"/>
    <col min="13828" max="13829" width="17.90625" bestFit="1" customWidth="1"/>
    <col min="13830" max="13831" width="17.08984375" bestFit="1" customWidth="1"/>
    <col min="13832" max="13836" width="17.90625" bestFit="1" customWidth="1"/>
    <col min="13837" max="13837" width="17.08984375" bestFit="1" customWidth="1"/>
    <col min="13838" max="13838" width="16.90625" bestFit="1" customWidth="1"/>
    <col min="13839" max="13839" width="17.90625" bestFit="1" customWidth="1"/>
    <col min="13840" max="13840" width="17.08984375" bestFit="1" customWidth="1"/>
    <col min="13841" max="13842" width="17.90625" bestFit="1" customWidth="1"/>
    <col min="13843" max="13843" width="17.90625" customWidth="1"/>
    <col min="13844" max="13844" width="18.54296875" bestFit="1" customWidth="1"/>
    <col min="13845" max="13845" width="13.90625" bestFit="1" customWidth="1"/>
    <col min="14083" max="14083" width="32.08984375" customWidth="1"/>
    <col min="14084" max="14085" width="17.90625" bestFit="1" customWidth="1"/>
    <col min="14086" max="14087" width="17.08984375" bestFit="1" customWidth="1"/>
    <col min="14088" max="14092" width="17.90625" bestFit="1" customWidth="1"/>
    <col min="14093" max="14093" width="17.08984375" bestFit="1" customWidth="1"/>
    <col min="14094" max="14094" width="16.90625" bestFit="1" customWidth="1"/>
    <col min="14095" max="14095" width="17.90625" bestFit="1" customWidth="1"/>
    <col min="14096" max="14096" width="17.08984375" bestFit="1" customWidth="1"/>
    <col min="14097" max="14098" width="17.90625" bestFit="1" customWidth="1"/>
    <col min="14099" max="14099" width="17.90625" customWidth="1"/>
    <col min="14100" max="14100" width="18.54296875" bestFit="1" customWidth="1"/>
    <col min="14101" max="14101" width="13.90625" bestFit="1" customWidth="1"/>
    <col min="14339" max="14339" width="32.08984375" customWidth="1"/>
    <col min="14340" max="14341" width="17.90625" bestFit="1" customWidth="1"/>
    <col min="14342" max="14343" width="17.08984375" bestFit="1" customWidth="1"/>
    <col min="14344" max="14348" width="17.90625" bestFit="1" customWidth="1"/>
    <col min="14349" max="14349" width="17.08984375" bestFit="1" customWidth="1"/>
    <col min="14350" max="14350" width="16.90625" bestFit="1" customWidth="1"/>
    <col min="14351" max="14351" width="17.90625" bestFit="1" customWidth="1"/>
    <col min="14352" max="14352" width="17.08984375" bestFit="1" customWidth="1"/>
    <col min="14353" max="14354" width="17.90625" bestFit="1" customWidth="1"/>
    <col min="14355" max="14355" width="17.90625" customWidth="1"/>
    <col min="14356" max="14356" width="18.54296875" bestFit="1" customWidth="1"/>
    <col min="14357" max="14357" width="13.90625" bestFit="1" customWidth="1"/>
    <col min="14595" max="14595" width="32.08984375" customWidth="1"/>
    <col min="14596" max="14597" width="17.90625" bestFit="1" customWidth="1"/>
    <col min="14598" max="14599" width="17.08984375" bestFit="1" customWidth="1"/>
    <col min="14600" max="14604" width="17.90625" bestFit="1" customWidth="1"/>
    <col min="14605" max="14605" width="17.08984375" bestFit="1" customWidth="1"/>
    <col min="14606" max="14606" width="16.90625" bestFit="1" customWidth="1"/>
    <col min="14607" max="14607" width="17.90625" bestFit="1" customWidth="1"/>
    <col min="14608" max="14608" width="17.08984375" bestFit="1" customWidth="1"/>
    <col min="14609" max="14610" width="17.90625" bestFit="1" customWidth="1"/>
    <col min="14611" max="14611" width="17.90625" customWidth="1"/>
    <col min="14612" max="14612" width="18.54296875" bestFit="1" customWidth="1"/>
    <col min="14613" max="14613" width="13.90625" bestFit="1" customWidth="1"/>
    <col min="14851" max="14851" width="32.08984375" customWidth="1"/>
    <col min="14852" max="14853" width="17.90625" bestFit="1" customWidth="1"/>
    <col min="14854" max="14855" width="17.08984375" bestFit="1" customWidth="1"/>
    <col min="14856" max="14860" width="17.90625" bestFit="1" customWidth="1"/>
    <col min="14861" max="14861" width="17.08984375" bestFit="1" customWidth="1"/>
    <col min="14862" max="14862" width="16.90625" bestFit="1" customWidth="1"/>
    <col min="14863" max="14863" width="17.90625" bestFit="1" customWidth="1"/>
    <col min="14864" max="14864" width="17.08984375" bestFit="1" customWidth="1"/>
    <col min="14865" max="14866" width="17.90625" bestFit="1" customWidth="1"/>
    <col min="14867" max="14867" width="17.90625" customWidth="1"/>
    <col min="14868" max="14868" width="18.54296875" bestFit="1" customWidth="1"/>
    <col min="14869" max="14869" width="13.90625" bestFit="1" customWidth="1"/>
    <col min="15107" max="15107" width="32.08984375" customWidth="1"/>
    <col min="15108" max="15109" width="17.90625" bestFit="1" customWidth="1"/>
    <col min="15110" max="15111" width="17.08984375" bestFit="1" customWidth="1"/>
    <col min="15112" max="15116" width="17.90625" bestFit="1" customWidth="1"/>
    <col min="15117" max="15117" width="17.08984375" bestFit="1" customWidth="1"/>
    <col min="15118" max="15118" width="16.90625" bestFit="1" customWidth="1"/>
    <col min="15119" max="15119" width="17.90625" bestFit="1" customWidth="1"/>
    <col min="15120" max="15120" width="17.08984375" bestFit="1" customWidth="1"/>
    <col min="15121" max="15122" width="17.90625" bestFit="1" customWidth="1"/>
    <col min="15123" max="15123" width="17.90625" customWidth="1"/>
    <col min="15124" max="15124" width="18.54296875" bestFit="1" customWidth="1"/>
    <col min="15125" max="15125" width="13.90625" bestFit="1" customWidth="1"/>
    <col min="15363" max="15363" width="32.08984375" customWidth="1"/>
    <col min="15364" max="15365" width="17.90625" bestFit="1" customWidth="1"/>
    <col min="15366" max="15367" width="17.08984375" bestFit="1" customWidth="1"/>
    <col min="15368" max="15372" width="17.90625" bestFit="1" customWidth="1"/>
    <col min="15373" max="15373" width="17.08984375" bestFit="1" customWidth="1"/>
    <col min="15374" max="15374" width="16.90625" bestFit="1" customWidth="1"/>
    <col min="15375" max="15375" width="17.90625" bestFit="1" customWidth="1"/>
    <col min="15376" max="15376" width="17.08984375" bestFit="1" customWidth="1"/>
    <col min="15377" max="15378" width="17.90625" bestFit="1" customWidth="1"/>
    <col min="15379" max="15379" width="17.90625" customWidth="1"/>
    <col min="15380" max="15380" width="18.54296875" bestFit="1" customWidth="1"/>
    <col min="15381" max="15381" width="13.90625" bestFit="1" customWidth="1"/>
    <col min="15619" max="15619" width="32.08984375" customWidth="1"/>
    <col min="15620" max="15621" width="17.90625" bestFit="1" customWidth="1"/>
    <col min="15622" max="15623" width="17.08984375" bestFit="1" customWidth="1"/>
    <col min="15624" max="15628" width="17.90625" bestFit="1" customWidth="1"/>
    <col min="15629" max="15629" width="17.08984375" bestFit="1" customWidth="1"/>
    <col min="15630" max="15630" width="16.90625" bestFit="1" customWidth="1"/>
    <col min="15631" max="15631" width="17.90625" bestFit="1" customWidth="1"/>
    <col min="15632" max="15632" width="17.08984375" bestFit="1" customWidth="1"/>
    <col min="15633" max="15634" width="17.90625" bestFit="1" customWidth="1"/>
    <col min="15635" max="15635" width="17.90625" customWidth="1"/>
    <col min="15636" max="15636" width="18.54296875" bestFit="1" customWidth="1"/>
    <col min="15637" max="15637" width="13.90625" bestFit="1" customWidth="1"/>
    <col min="15875" max="15875" width="32.08984375" customWidth="1"/>
    <col min="15876" max="15877" width="17.90625" bestFit="1" customWidth="1"/>
    <col min="15878" max="15879" width="17.08984375" bestFit="1" customWidth="1"/>
    <col min="15880" max="15884" width="17.90625" bestFit="1" customWidth="1"/>
    <col min="15885" max="15885" width="17.08984375" bestFit="1" customWidth="1"/>
    <col min="15886" max="15886" width="16.90625" bestFit="1" customWidth="1"/>
    <col min="15887" max="15887" width="17.90625" bestFit="1" customWidth="1"/>
    <col min="15888" max="15888" width="17.08984375" bestFit="1" customWidth="1"/>
    <col min="15889" max="15890" width="17.90625" bestFit="1" customWidth="1"/>
    <col min="15891" max="15891" width="17.90625" customWidth="1"/>
    <col min="15892" max="15892" width="18.54296875" bestFit="1" customWidth="1"/>
    <col min="15893" max="15893" width="13.90625" bestFit="1" customWidth="1"/>
    <col min="16131" max="16131" width="32.08984375" customWidth="1"/>
    <col min="16132" max="16133" width="17.90625" bestFit="1" customWidth="1"/>
    <col min="16134" max="16135" width="17.08984375" bestFit="1" customWidth="1"/>
    <col min="16136" max="16140" width="17.90625" bestFit="1" customWidth="1"/>
    <col min="16141" max="16141" width="17.08984375" bestFit="1" customWidth="1"/>
    <col min="16142" max="16142" width="16.90625" bestFit="1" customWidth="1"/>
    <col min="16143" max="16143" width="17.90625" bestFit="1" customWidth="1"/>
    <col min="16144" max="16144" width="17.08984375" bestFit="1" customWidth="1"/>
    <col min="16145" max="16146" width="17.90625" bestFit="1" customWidth="1"/>
    <col min="16147" max="16147" width="17.90625" customWidth="1"/>
    <col min="16148" max="16148" width="18.54296875" bestFit="1" customWidth="1"/>
    <col min="16149" max="16149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96693247.640000001</v>
      </c>
      <c r="N4" s="62">
        <f>SUM(B4:M4)</f>
        <v>879552274.13</v>
      </c>
    </row>
    <row r="5" spans="1:20" s="42" customFormat="1" ht="12.5" x14ac:dyDescent="0.25">
      <c r="A5" s="58" t="s">
        <v>152</v>
      </c>
      <c r="B5" s="69">
        <v>238616.2</v>
      </c>
      <c r="C5" s="69">
        <v>248787.75</v>
      </c>
      <c r="D5" s="69">
        <v>267510.24</v>
      </c>
      <c r="E5" s="69">
        <v>245791.77</v>
      </c>
      <c r="F5" s="69">
        <v>227820.4</v>
      </c>
      <c r="G5" s="69">
        <v>219464.01</v>
      </c>
      <c r="H5" s="59">
        <v>183230.96</v>
      </c>
      <c r="I5" s="69">
        <v>158472.13</v>
      </c>
      <c r="J5" s="69">
        <v>124290.42</v>
      </c>
      <c r="K5" s="69">
        <v>57605.54</v>
      </c>
      <c r="L5" s="69">
        <v>7344.44</v>
      </c>
      <c r="M5" s="39">
        <v>1.56</v>
      </c>
      <c r="N5" s="63">
        <f>SUM(B5:M5)</f>
        <v>1978935.42</v>
      </c>
    </row>
    <row r="6" spans="1:20" s="42" customFormat="1" ht="12.5" x14ac:dyDescent="0.25">
      <c r="A6" s="58" t="s">
        <v>153</v>
      </c>
      <c r="B6" s="69">
        <v>34346.29</v>
      </c>
      <c r="C6" s="69">
        <v>39236.720000000001</v>
      </c>
      <c r="D6" s="69">
        <v>44784.98</v>
      </c>
      <c r="E6" s="69">
        <v>57330.31</v>
      </c>
      <c r="F6" s="59">
        <v>83585.59</v>
      </c>
      <c r="G6" s="59">
        <v>65592.67</v>
      </c>
      <c r="H6" s="69">
        <v>85043.39</v>
      </c>
      <c r="I6" s="69">
        <v>77810.320000000007</v>
      </c>
      <c r="J6" s="69">
        <v>73557.78</v>
      </c>
      <c r="K6" s="69">
        <v>41061.620000000003</v>
      </c>
      <c r="L6" s="69">
        <v>29.76</v>
      </c>
      <c r="M6" s="39">
        <v>3.03</v>
      </c>
      <c r="N6" s="63">
        <f>SUM(B6:M6)</f>
        <v>602382.46000000008</v>
      </c>
    </row>
    <row r="7" spans="1:20" s="42" customFormat="1" ht="12.5" x14ac:dyDescent="0.25">
      <c r="A7" s="58" t="s">
        <v>154</v>
      </c>
      <c r="B7" s="63">
        <f t="shared" ref="B7:E7" si="0">B4-B5+B6</f>
        <v>56634191.779999994</v>
      </c>
      <c r="C7" s="63">
        <f t="shared" si="0"/>
        <v>57221570.109999999</v>
      </c>
      <c r="D7" s="63">
        <f t="shared" si="0"/>
        <v>59455002.409999996</v>
      </c>
      <c r="E7" s="63">
        <f t="shared" si="0"/>
        <v>62073120.490000002</v>
      </c>
      <c r="F7" s="63">
        <f>F4-F5+F6</f>
        <v>64425351.160000004</v>
      </c>
      <c r="G7" s="63">
        <f>G4-G5+G6</f>
        <v>69030103.86999999</v>
      </c>
      <c r="H7" s="63">
        <f t="shared" ref="H7:N7" si="1">H4-H5+H6</f>
        <v>72927884.560000002</v>
      </c>
      <c r="I7" s="63">
        <f t="shared" si="1"/>
        <v>78303839.849999994</v>
      </c>
      <c r="J7" s="63">
        <f t="shared" si="1"/>
        <v>82825649.819999993</v>
      </c>
      <c r="K7" s="63">
        <f t="shared" si="1"/>
        <v>85841092.459999993</v>
      </c>
      <c r="L7" s="63">
        <f t="shared" si="1"/>
        <v>92744665.550000012</v>
      </c>
      <c r="M7" s="63">
        <f t="shared" si="1"/>
        <v>96693249.109999999</v>
      </c>
      <c r="N7" s="63">
        <f t="shared" si="1"/>
        <v>878175721.17000008</v>
      </c>
    </row>
    <row r="8" spans="1:20" s="42" customFormat="1" ht="12.5" x14ac:dyDescent="0.25">
      <c r="A8" s="58" t="s">
        <v>155</v>
      </c>
      <c r="B8" s="59">
        <v>252705.69</v>
      </c>
      <c r="C8" s="59">
        <v>268556.90000000002</v>
      </c>
      <c r="D8" s="59">
        <v>415969.34</v>
      </c>
      <c r="E8" s="59">
        <v>584187.38</v>
      </c>
      <c r="F8" s="59">
        <v>779333.66</v>
      </c>
      <c r="G8" s="59">
        <v>1168779.3600000001</v>
      </c>
      <c r="H8" s="59">
        <v>1460304.02</v>
      </c>
      <c r="I8" s="59">
        <v>2113818.4300000002</v>
      </c>
      <c r="J8" s="59">
        <v>2755817.33</v>
      </c>
      <c r="K8" s="59">
        <v>3450953.46</v>
      </c>
      <c r="L8" s="59">
        <v>5056983.2</v>
      </c>
      <c r="M8" s="59">
        <v>18869130.449999999</v>
      </c>
      <c r="N8" s="63">
        <f>SUM(B8:M8)</f>
        <v>37176539.219999999</v>
      </c>
    </row>
    <row r="9" spans="1:20" s="42" customFormat="1" ht="12.5" x14ac:dyDescent="0.25">
      <c r="A9" s="58" t="s">
        <v>156</v>
      </c>
      <c r="B9" s="59">
        <v>219.27</v>
      </c>
      <c r="C9" s="59">
        <v>0</v>
      </c>
      <c r="D9" s="59">
        <v>43.45</v>
      </c>
      <c r="E9" s="59">
        <v>0</v>
      </c>
      <c r="F9" s="59">
        <v>158.94</v>
      </c>
      <c r="G9" s="59">
        <v>814.58</v>
      </c>
      <c r="H9" s="59">
        <v>66.13</v>
      </c>
      <c r="I9" s="59">
        <v>88</v>
      </c>
      <c r="J9" s="59">
        <v>1337.33</v>
      </c>
      <c r="K9" s="59">
        <v>422.75</v>
      </c>
      <c r="L9" s="59">
        <v>83522.42</v>
      </c>
      <c r="M9" s="59">
        <v>507532.56</v>
      </c>
      <c r="N9" s="63"/>
    </row>
    <row r="10" spans="1:20" s="42" customFormat="1" ht="13" x14ac:dyDescent="0.3">
      <c r="A10" s="42" t="s">
        <v>14</v>
      </c>
      <c r="B10" s="7">
        <f t="shared" ref="B10:M10" si="2">B7-(B8+B9)</f>
        <v>56381266.819999993</v>
      </c>
      <c r="C10" s="7">
        <f t="shared" si="2"/>
        <v>56953013.210000001</v>
      </c>
      <c r="D10" s="7">
        <f t="shared" si="2"/>
        <v>59038989.619999997</v>
      </c>
      <c r="E10" s="7">
        <f t="shared" si="2"/>
        <v>61488933.109999999</v>
      </c>
      <c r="F10" s="7">
        <f t="shared" si="2"/>
        <v>63645858.560000002</v>
      </c>
      <c r="G10" s="7">
        <f t="shared" si="2"/>
        <v>67860509.929999992</v>
      </c>
      <c r="H10" s="7">
        <f t="shared" si="2"/>
        <v>71467514.409999996</v>
      </c>
      <c r="I10" s="7">
        <f t="shared" si="2"/>
        <v>76189933.419999987</v>
      </c>
      <c r="J10" s="7">
        <f t="shared" si="2"/>
        <v>80068495.159999996</v>
      </c>
      <c r="K10" s="7">
        <f t="shared" si="2"/>
        <v>82389716.25</v>
      </c>
      <c r="L10" s="7">
        <f t="shared" si="2"/>
        <v>87604159.930000007</v>
      </c>
      <c r="M10" s="7">
        <f t="shared" si="2"/>
        <v>77316586.099999994</v>
      </c>
      <c r="N10" s="7">
        <f>N7-N8</f>
        <v>840999181.95000005</v>
      </c>
      <c r="O10" s="25"/>
    </row>
    <row r="11" spans="1:20" x14ac:dyDescent="0.35">
      <c r="A11" s="22" t="s">
        <v>15</v>
      </c>
      <c r="B11" s="26">
        <f t="shared" ref="B11:N11" si="3">B10/B4*100</f>
        <v>99.1956241312554</v>
      </c>
      <c r="C11" s="26">
        <f t="shared" si="3"/>
        <v>99.167510714557508</v>
      </c>
      <c r="D11" s="26">
        <f t="shared" si="3"/>
        <v>98.929687716107367</v>
      </c>
      <c r="E11" s="26">
        <f t="shared" si="3"/>
        <v>98.759027933757793</v>
      </c>
      <c r="F11" s="26">
        <f t="shared" si="3"/>
        <v>98.56940787814689</v>
      </c>
      <c r="G11" s="26">
        <f t="shared" si="3"/>
        <v>98.087034929717802</v>
      </c>
      <c r="H11" s="26">
        <f t="shared" si="3"/>
        <v>97.86575167670874</v>
      </c>
      <c r="I11" s="26">
        <f t="shared" si="3"/>
        <v>97.200252354069747</v>
      </c>
      <c r="J11" s="26">
        <f t="shared" si="3"/>
        <v>96.611957210662254</v>
      </c>
      <c r="K11" s="26">
        <f t="shared" si="3"/>
        <v>95.960848357563421</v>
      </c>
      <c r="L11" s="26">
        <f t="shared" si="3"/>
        <v>94.44990792947516</v>
      </c>
      <c r="M11" s="26">
        <f t="shared" si="3"/>
        <v>79.960688038795098</v>
      </c>
      <c r="N11" s="26">
        <f t="shared" si="3"/>
        <v>95.616736683657109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99.1956241312554</v>
      </c>
    </row>
    <row r="15" spans="1:20" x14ac:dyDescent="0.35">
      <c r="A15" t="s">
        <v>31</v>
      </c>
      <c r="B15" s="27">
        <f>C11</f>
        <v>99.167510714557508</v>
      </c>
      <c r="S15" s="10"/>
    </row>
    <row r="16" spans="1:20" x14ac:dyDescent="0.35">
      <c r="A16" t="s">
        <v>48</v>
      </c>
      <c r="B16" s="27">
        <f>D11</f>
        <v>98.929687716107367</v>
      </c>
    </row>
    <row r="17" spans="1:16" x14ac:dyDescent="0.35">
      <c r="A17" t="s">
        <v>65</v>
      </c>
      <c r="B17" s="27">
        <f>E11</f>
        <v>98.759027933757793</v>
      </c>
    </row>
    <row r="18" spans="1:16" x14ac:dyDescent="0.35">
      <c r="A18" t="s">
        <v>78</v>
      </c>
      <c r="B18" s="27">
        <f>F11</f>
        <v>98.56940787814689</v>
      </c>
    </row>
    <row r="19" spans="1:16" x14ac:dyDescent="0.35">
      <c r="A19" t="s">
        <v>80</v>
      </c>
      <c r="B19" s="27">
        <f>G11</f>
        <v>98.087034929717802</v>
      </c>
    </row>
    <row r="20" spans="1:16" x14ac:dyDescent="0.35">
      <c r="A20" t="s">
        <v>91</v>
      </c>
      <c r="B20" s="27">
        <f>H11</f>
        <v>97.86575167670874</v>
      </c>
    </row>
    <row r="21" spans="1:16" x14ac:dyDescent="0.35">
      <c r="A21" t="s">
        <v>111</v>
      </c>
      <c r="B21" s="27">
        <f>I11</f>
        <v>97.200252354069747</v>
      </c>
    </row>
    <row r="22" spans="1:16" x14ac:dyDescent="0.35">
      <c r="A22" t="s">
        <v>135</v>
      </c>
      <c r="B22" s="27">
        <f>J11</f>
        <v>96.611957210662254</v>
      </c>
    </row>
    <row r="23" spans="1:16" x14ac:dyDescent="0.35">
      <c r="A23" t="s">
        <v>157</v>
      </c>
      <c r="B23" s="27">
        <f>K11</f>
        <v>95.960848357563421</v>
      </c>
    </row>
    <row r="24" spans="1:16" x14ac:dyDescent="0.35">
      <c r="A24" t="s">
        <v>158</v>
      </c>
      <c r="B24" s="27">
        <f>L11</f>
        <v>94.44990792947516</v>
      </c>
    </row>
    <row r="25" spans="1:16" x14ac:dyDescent="0.35">
      <c r="A25" t="s">
        <v>159</v>
      </c>
      <c r="B25" s="27">
        <f>M11</f>
        <v>79.960688038795098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1C69-2B34-42C1-95BB-9BFDC936118C}">
  <dimension ref="A1:T35"/>
  <sheetViews>
    <sheetView zoomScale="70" zoomScaleNormal="70" workbookViewId="0">
      <selection activeCell="D1" sqref="D1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7.08984375" customWidth="1"/>
    <col min="13" max="13" width="16.90625" bestFit="1" customWidth="1"/>
    <col min="14" max="14" width="17.90625" bestFit="1" customWidth="1"/>
    <col min="15" max="15" width="17.08984375" bestFit="1" customWidth="1"/>
    <col min="16" max="16" width="17.08984375" customWidth="1"/>
    <col min="17" max="18" width="17.90625" bestFit="1" customWidth="1"/>
    <col min="19" max="19" width="17.90625" customWidth="1"/>
    <col min="20" max="20" width="18.54296875" bestFit="1" customWidth="1"/>
    <col min="21" max="21" width="13.90625" bestFit="1" customWidth="1"/>
    <col min="259" max="259" width="32.08984375" customWidth="1"/>
    <col min="260" max="261" width="17.90625" bestFit="1" customWidth="1"/>
    <col min="262" max="263" width="17.08984375" bestFit="1" customWidth="1"/>
    <col min="264" max="268" width="17.90625" bestFit="1" customWidth="1"/>
    <col min="269" max="269" width="17.08984375" bestFit="1" customWidth="1"/>
    <col min="270" max="270" width="16.90625" bestFit="1" customWidth="1"/>
    <col min="271" max="271" width="17.90625" bestFit="1" customWidth="1"/>
    <col min="272" max="272" width="17.08984375" bestFit="1" customWidth="1"/>
    <col min="273" max="274" width="17.90625" bestFit="1" customWidth="1"/>
    <col min="275" max="275" width="17.90625" customWidth="1"/>
    <col min="276" max="276" width="18.54296875" bestFit="1" customWidth="1"/>
    <col min="277" max="277" width="13.90625" bestFit="1" customWidth="1"/>
    <col min="515" max="515" width="32.08984375" customWidth="1"/>
    <col min="516" max="517" width="17.90625" bestFit="1" customWidth="1"/>
    <col min="518" max="519" width="17.08984375" bestFit="1" customWidth="1"/>
    <col min="520" max="524" width="17.90625" bestFit="1" customWidth="1"/>
    <col min="525" max="525" width="17.08984375" bestFit="1" customWidth="1"/>
    <col min="526" max="526" width="16.90625" bestFit="1" customWidth="1"/>
    <col min="527" max="527" width="17.90625" bestFit="1" customWidth="1"/>
    <col min="528" max="528" width="17.08984375" bestFit="1" customWidth="1"/>
    <col min="529" max="530" width="17.90625" bestFit="1" customWidth="1"/>
    <col min="531" max="531" width="17.90625" customWidth="1"/>
    <col min="532" max="532" width="18.54296875" bestFit="1" customWidth="1"/>
    <col min="533" max="533" width="13.90625" bestFit="1" customWidth="1"/>
    <col min="771" max="771" width="32.08984375" customWidth="1"/>
    <col min="772" max="773" width="17.90625" bestFit="1" customWidth="1"/>
    <col min="774" max="775" width="17.08984375" bestFit="1" customWidth="1"/>
    <col min="776" max="780" width="17.90625" bestFit="1" customWidth="1"/>
    <col min="781" max="781" width="17.08984375" bestFit="1" customWidth="1"/>
    <col min="782" max="782" width="16.90625" bestFit="1" customWidth="1"/>
    <col min="783" max="783" width="17.90625" bestFit="1" customWidth="1"/>
    <col min="784" max="784" width="17.08984375" bestFit="1" customWidth="1"/>
    <col min="785" max="786" width="17.90625" bestFit="1" customWidth="1"/>
    <col min="787" max="787" width="17.90625" customWidth="1"/>
    <col min="788" max="788" width="18.54296875" bestFit="1" customWidth="1"/>
    <col min="789" max="789" width="13.90625" bestFit="1" customWidth="1"/>
    <col min="1027" max="1027" width="32.08984375" customWidth="1"/>
    <col min="1028" max="1029" width="17.90625" bestFit="1" customWidth="1"/>
    <col min="1030" max="1031" width="17.08984375" bestFit="1" customWidth="1"/>
    <col min="1032" max="1036" width="17.90625" bestFit="1" customWidth="1"/>
    <col min="1037" max="1037" width="17.08984375" bestFit="1" customWidth="1"/>
    <col min="1038" max="1038" width="16.90625" bestFit="1" customWidth="1"/>
    <col min="1039" max="1039" width="17.90625" bestFit="1" customWidth="1"/>
    <col min="1040" max="1040" width="17.08984375" bestFit="1" customWidth="1"/>
    <col min="1041" max="1042" width="17.90625" bestFit="1" customWidth="1"/>
    <col min="1043" max="1043" width="17.90625" customWidth="1"/>
    <col min="1044" max="1044" width="18.54296875" bestFit="1" customWidth="1"/>
    <col min="1045" max="1045" width="13.90625" bestFit="1" customWidth="1"/>
    <col min="1283" max="1283" width="32.08984375" customWidth="1"/>
    <col min="1284" max="1285" width="17.90625" bestFit="1" customWidth="1"/>
    <col min="1286" max="1287" width="17.08984375" bestFit="1" customWidth="1"/>
    <col min="1288" max="1292" width="17.90625" bestFit="1" customWidth="1"/>
    <col min="1293" max="1293" width="17.08984375" bestFit="1" customWidth="1"/>
    <col min="1294" max="1294" width="16.90625" bestFit="1" customWidth="1"/>
    <col min="1295" max="1295" width="17.90625" bestFit="1" customWidth="1"/>
    <col min="1296" max="1296" width="17.08984375" bestFit="1" customWidth="1"/>
    <col min="1297" max="1298" width="17.90625" bestFit="1" customWidth="1"/>
    <col min="1299" max="1299" width="17.90625" customWidth="1"/>
    <col min="1300" max="1300" width="18.54296875" bestFit="1" customWidth="1"/>
    <col min="1301" max="1301" width="13.90625" bestFit="1" customWidth="1"/>
    <col min="1539" max="1539" width="32.08984375" customWidth="1"/>
    <col min="1540" max="1541" width="17.90625" bestFit="1" customWidth="1"/>
    <col min="1542" max="1543" width="17.08984375" bestFit="1" customWidth="1"/>
    <col min="1544" max="1548" width="17.90625" bestFit="1" customWidth="1"/>
    <col min="1549" max="1549" width="17.08984375" bestFit="1" customWidth="1"/>
    <col min="1550" max="1550" width="16.90625" bestFit="1" customWidth="1"/>
    <col min="1551" max="1551" width="17.90625" bestFit="1" customWidth="1"/>
    <col min="1552" max="1552" width="17.08984375" bestFit="1" customWidth="1"/>
    <col min="1553" max="1554" width="17.90625" bestFit="1" customWidth="1"/>
    <col min="1555" max="1555" width="17.90625" customWidth="1"/>
    <col min="1556" max="1556" width="18.54296875" bestFit="1" customWidth="1"/>
    <col min="1557" max="1557" width="13.90625" bestFit="1" customWidth="1"/>
    <col min="1795" max="1795" width="32.08984375" customWidth="1"/>
    <col min="1796" max="1797" width="17.90625" bestFit="1" customWidth="1"/>
    <col min="1798" max="1799" width="17.08984375" bestFit="1" customWidth="1"/>
    <col min="1800" max="1804" width="17.90625" bestFit="1" customWidth="1"/>
    <col min="1805" max="1805" width="17.08984375" bestFit="1" customWidth="1"/>
    <col min="1806" max="1806" width="16.90625" bestFit="1" customWidth="1"/>
    <col min="1807" max="1807" width="17.90625" bestFit="1" customWidth="1"/>
    <col min="1808" max="1808" width="17.08984375" bestFit="1" customWidth="1"/>
    <col min="1809" max="1810" width="17.90625" bestFit="1" customWidth="1"/>
    <col min="1811" max="1811" width="17.90625" customWidth="1"/>
    <col min="1812" max="1812" width="18.54296875" bestFit="1" customWidth="1"/>
    <col min="1813" max="1813" width="13.90625" bestFit="1" customWidth="1"/>
    <col min="2051" max="2051" width="32.08984375" customWidth="1"/>
    <col min="2052" max="2053" width="17.90625" bestFit="1" customWidth="1"/>
    <col min="2054" max="2055" width="17.08984375" bestFit="1" customWidth="1"/>
    <col min="2056" max="2060" width="17.90625" bestFit="1" customWidth="1"/>
    <col min="2061" max="2061" width="17.08984375" bestFit="1" customWidth="1"/>
    <col min="2062" max="2062" width="16.90625" bestFit="1" customWidth="1"/>
    <col min="2063" max="2063" width="17.90625" bestFit="1" customWidth="1"/>
    <col min="2064" max="2064" width="17.08984375" bestFit="1" customWidth="1"/>
    <col min="2065" max="2066" width="17.90625" bestFit="1" customWidth="1"/>
    <col min="2067" max="2067" width="17.90625" customWidth="1"/>
    <col min="2068" max="2068" width="18.54296875" bestFit="1" customWidth="1"/>
    <col min="2069" max="2069" width="13.90625" bestFit="1" customWidth="1"/>
    <col min="2307" max="2307" width="32.08984375" customWidth="1"/>
    <col min="2308" max="2309" width="17.90625" bestFit="1" customWidth="1"/>
    <col min="2310" max="2311" width="17.08984375" bestFit="1" customWidth="1"/>
    <col min="2312" max="2316" width="17.90625" bestFit="1" customWidth="1"/>
    <col min="2317" max="2317" width="17.08984375" bestFit="1" customWidth="1"/>
    <col min="2318" max="2318" width="16.90625" bestFit="1" customWidth="1"/>
    <col min="2319" max="2319" width="17.90625" bestFit="1" customWidth="1"/>
    <col min="2320" max="2320" width="17.08984375" bestFit="1" customWidth="1"/>
    <col min="2321" max="2322" width="17.90625" bestFit="1" customWidth="1"/>
    <col min="2323" max="2323" width="17.90625" customWidth="1"/>
    <col min="2324" max="2324" width="18.54296875" bestFit="1" customWidth="1"/>
    <col min="2325" max="2325" width="13.90625" bestFit="1" customWidth="1"/>
    <col min="2563" max="2563" width="32.08984375" customWidth="1"/>
    <col min="2564" max="2565" width="17.90625" bestFit="1" customWidth="1"/>
    <col min="2566" max="2567" width="17.08984375" bestFit="1" customWidth="1"/>
    <col min="2568" max="2572" width="17.90625" bestFit="1" customWidth="1"/>
    <col min="2573" max="2573" width="17.08984375" bestFit="1" customWidth="1"/>
    <col min="2574" max="2574" width="16.90625" bestFit="1" customWidth="1"/>
    <col min="2575" max="2575" width="17.90625" bestFit="1" customWidth="1"/>
    <col min="2576" max="2576" width="17.08984375" bestFit="1" customWidth="1"/>
    <col min="2577" max="2578" width="17.90625" bestFit="1" customWidth="1"/>
    <col min="2579" max="2579" width="17.90625" customWidth="1"/>
    <col min="2580" max="2580" width="18.54296875" bestFit="1" customWidth="1"/>
    <col min="2581" max="2581" width="13.90625" bestFit="1" customWidth="1"/>
    <col min="2819" max="2819" width="32.08984375" customWidth="1"/>
    <col min="2820" max="2821" width="17.90625" bestFit="1" customWidth="1"/>
    <col min="2822" max="2823" width="17.08984375" bestFit="1" customWidth="1"/>
    <col min="2824" max="2828" width="17.90625" bestFit="1" customWidth="1"/>
    <col min="2829" max="2829" width="17.08984375" bestFit="1" customWidth="1"/>
    <col min="2830" max="2830" width="16.90625" bestFit="1" customWidth="1"/>
    <col min="2831" max="2831" width="17.90625" bestFit="1" customWidth="1"/>
    <col min="2832" max="2832" width="17.08984375" bestFit="1" customWidth="1"/>
    <col min="2833" max="2834" width="17.90625" bestFit="1" customWidth="1"/>
    <col min="2835" max="2835" width="17.90625" customWidth="1"/>
    <col min="2836" max="2836" width="18.54296875" bestFit="1" customWidth="1"/>
    <col min="2837" max="2837" width="13.90625" bestFit="1" customWidth="1"/>
    <col min="3075" max="3075" width="32.08984375" customWidth="1"/>
    <col min="3076" max="3077" width="17.90625" bestFit="1" customWidth="1"/>
    <col min="3078" max="3079" width="17.08984375" bestFit="1" customWidth="1"/>
    <col min="3080" max="3084" width="17.90625" bestFit="1" customWidth="1"/>
    <col min="3085" max="3085" width="17.08984375" bestFit="1" customWidth="1"/>
    <col min="3086" max="3086" width="16.90625" bestFit="1" customWidth="1"/>
    <col min="3087" max="3087" width="17.90625" bestFit="1" customWidth="1"/>
    <col min="3088" max="3088" width="17.08984375" bestFit="1" customWidth="1"/>
    <col min="3089" max="3090" width="17.90625" bestFit="1" customWidth="1"/>
    <col min="3091" max="3091" width="17.90625" customWidth="1"/>
    <col min="3092" max="3092" width="18.54296875" bestFit="1" customWidth="1"/>
    <col min="3093" max="3093" width="13.90625" bestFit="1" customWidth="1"/>
    <col min="3331" max="3331" width="32.08984375" customWidth="1"/>
    <col min="3332" max="3333" width="17.90625" bestFit="1" customWidth="1"/>
    <col min="3334" max="3335" width="17.08984375" bestFit="1" customWidth="1"/>
    <col min="3336" max="3340" width="17.90625" bestFit="1" customWidth="1"/>
    <col min="3341" max="3341" width="17.08984375" bestFit="1" customWidth="1"/>
    <col min="3342" max="3342" width="16.90625" bestFit="1" customWidth="1"/>
    <col min="3343" max="3343" width="17.90625" bestFit="1" customWidth="1"/>
    <col min="3344" max="3344" width="17.08984375" bestFit="1" customWidth="1"/>
    <col min="3345" max="3346" width="17.90625" bestFit="1" customWidth="1"/>
    <col min="3347" max="3347" width="17.90625" customWidth="1"/>
    <col min="3348" max="3348" width="18.54296875" bestFit="1" customWidth="1"/>
    <col min="3349" max="3349" width="13.90625" bestFit="1" customWidth="1"/>
    <col min="3587" max="3587" width="32.08984375" customWidth="1"/>
    <col min="3588" max="3589" width="17.90625" bestFit="1" customWidth="1"/>
    <col min="3590" max="3591" width="17.08984375" bestFit="1" customWidth="1"/>
    <col min="3592" max="3596" width="17.90625" bestFit="1" customWidth="1"/>
    <col min="3597" max="3597" width="17.08984375" bestFit="1" customWidth="1"/>
    <col min="3598" max="3598" width="16.90625" bestFit="1" customWidth="1"/>
    <col min="3599" max="3599" width="17.90625" bestFit="1" customWidth="1"/>
    <col min="3600" max="3600" width="17.08984375" bestFit="1" customWidth="1"/>
    <col min="3601" max="3602" width="17.90625" bestFit="1" customWidth="1"/>
    <col min="3603" max="3603" width="17.90625" customWidth="1"/>
    <col min="3604" max="3604" width="18.54296875" bestFit="1" customWidth="1"/>
    <col min="3605" max="3605" width="13.90625" bestFit="1" customWidth="1"/>
    <col min="3843" max="3843" width="32.08984375" customWidth="1"/>
    <col min="3844" max="3845" width="17.90625" bestFit="1" customWidth="1"/>
    <col min="3846" max="3847" width="17.08984375" bestFit="1" customWidth="1"/>
    <col min="3848" max="3852" width="17.90625" bestFit="1" customWidth="1"/>
    <col min="3853" max="3853" width="17.08984375" bestFit="1" customWidth="1"/>
    <col min="3854" max="3854" width="16.90625" bestFit="1" customWidth="1"/>
    <col min="3855" max="3855" width="17.90625" bestFit="1" customWidth="1"/>
    <col min="3856" max="3856" width="17.08984375" bestFit="1" customWidth="1"/>
    <col min="3857" max="3858" width="17.90625" bestFit="1" customWidth="1"/>
    <col min="3859" max="3859" width="17.90625" customWidth="1"/>
    <col min="3860" max="3860" width="18.54296875" bestFit="1" customWidth="1"/>
    <col min="3861" max="3861" width="13.90625" bestFit="1" customWidth="1"/>
    <col min="4099" max="4099" width="32.08984375" customWidth="1"/>
    <col min="4100" max="4101" width="17.90625" bestFit="1" customWidth="1"/>
    <col min="4102" max="4103" width="17.08984375" bestFit="1" customWidth="1"/>
    <col min="4104" max="4108" width="17.90625" bestFit="1" customWidth="1"/>
    <col min="4109" max="4109" width="17.08984375" bestFit="1" customWidth="1"/>
    <col min="4110" max="4110" width="16.90625" bestFit="1" customWidth="1"/>
    <col min="4111" max="4111" width="17.90625" bestFit="1" customWidth="1"/>
    <col min="4112" max="4112" width="17.08984375" bestFit="1" customWidth="1"/>
    <col min="4113" max="4114" width="17.90625" bestFit="1" customWidth="1"/>
    <col min="4115" max="4115" width="17.90625" customWidth="1"/>
    <col min="4116" max="4116" width="18.54296875" bestFit="1" customWidth="1"/>
    <col min="4117" max="4117" width="13.90625" bestFit="1" customWidth="1"/>
    <col min="4355" max="4355" width="32.08984375" customWidth="1"/>
    <col min="4356" max="4357" width="17.90625" bestFit="1" customWidth="1"/>
    <col min="4358" max="4359" width="17.08984375" bestFit="1" customWidth="1"/>
    <col min="4360" max="4364" width="17.90625" bestFit="1" customWidth="1"/>
    <col min="4365" max="4365" width="17.08984375" bestFit="1" customWidth="1"/>
    <col min="4366" max="4366" width="16.90625" bestFit="1" customWidth="1"/>
    <col min="4367" max="4367" width="17.90625" bestFit="1" customWidth="1"/>
    <col min="4368" max="4368" width="17.08984375" bestFit="1" customWidth="1"/>
    <col min="4369" max="4370" width="17.90625" bestFit="1" customWidth="1"/>
    <col min="4371" max="4371" width="17.90625" customWidth="1"/>
    <col min="4372" max="4372" width="18.54296875" bestFit="1" customWidth="1"/>
    <col min="4373" max="4373" width="13.90625" bestFit="1" customWidth="1"/>
    <col min="4611" max="4611" width="32.08984375" customWidth="1"/>
    <col min="4612" max="4613" width="17.90625" bestFit="1" customWidth="1"/>
    <col min="4614" max="4615" width="17.08984375" bestFit="1" customWidth="1"/>
    <col min="4616" max="4620" width="17.90625" bestFit="1" customWidth="1"/>
    <col min="4621" max="4621" width="17.08984375" bestFit="1" customWidth="1"/>
    <col min="4622" max="4622" width="16.90625" bestFit="1" customWidth="1"/>
    <col min="4623" max="4623" width="17.90625" bestFit="1" customWidth="1"/>
    <col min="4624" max="4624" width="17.08984375" bestFit="1" customWidth="1"/>
    <col min="4625" max="4626" width="17.90625" bestFit="1" customWidth="1"/>
    <col min="4627" max="4627" width="17.90625" customWidth="1"/>
    <col min="4628" max="4628" width="18.54296875" bestFit="1" customWidth="1"/>
    <col min="4629" max="4629" width="13.90625" bestFit="1" customWidth="1"/>
    <col min="4867" max="4867" width="32.08984375" customWidth="1"/>
    <col min="4868" max="4869" width="17.90625" bestFit="1" customWidth="1"/>
    <col min="4870" max="4871" width="17.08984375" bestFit="1" customWidth="1"/>
    <col min="4872" max="4876" width="17.90625" bestFit="1" customWidth="1"/>
    <col min="4877" max="4877" width="17.08984375" bestFit="1" customWidth="1"/>
    <col min="4878" max="4878" width="16.90625" bestFit="1" customWidth="1"/>
    <col min="4879" max="4879" width="17.90625" bestFit="1" customWidth="1"/>
    <col min="4880" max="4880" width="17.08984375" bestFit="1" customWidth="1"/>
    <col min="4881" max="4882" width="17.90625" bestFit="1" customWidth="1"/>
    <col min="4883" max="4883" width="17.90625" customWidth="1"/>
    <col min="4884" max="4884" width="18.54296875" bestFit="1" customWidth="1"/>
    <col min="4885" max="4885" width="13.90625" bestFit="1" customWidth="1"/>
    <col min="5123" max="5123" width="32.08984375" customWidth="1"/>
    <col min="5124" max="5125" width="17.90625" bestFit="1" customWidth="1"/>
    <col min="5126" max="5127" width="17.08984375" bestFit="1" customWidth="1"/>
    <col min="5128" max="5132" width="17.90625" bestFit="1" customWidth="1"/>
    <col min="5133" max="5133" width="17.08984375" bestFit="1" customWidth="1"/>
    <col min="5134" max="5134" width="16.90625" bestFit="1" customWidth="1"/>
    <col min="5135" max="5135" width="17.90625" bestFit="1" customWidth="1"/>
    <col min="5136" max="5136" width="17.08984375" bestFit="1" customWidth="1"/>
    <col min="5137" max="5138" width="17.90625" bestFit="1" customWidth="1"/>
    <col min="5139" max="5139" width="17.90625" customWidth="1"/>
    <col min="5140" max="5140" width="18.54296875" bestFit="1" customWidth="1"/>
    <col min="5141" max="5141" width="13.90625" bestFit="1" customWidth="1"/>
    <col min="5379" max="5379" width="32.08984375" customWidth="1"/>
    <col min="5380" max="5381" width="17.90625" bestFit="1" customWidth="1"/>
    <col min="5382" max="5383" width="17.08984375" bestFit="1" customWidth="1"/>
    <col min="5384" max="5388" width="17.90625" bestFit="1" customWidth="1"/>
    <col min="5389" max="5389" width="17.08984375" bestFit="1" customWidth="1"/>
    <col min="5390" max="5390" width="16.90625" bestFit="1" customWidth="1"/>
    <col min="5391" max="5391" width="17.90625" bestFit="1" customWidth="1"/>
    <col min="5392" max="5392" width="17.08984375" bestFit="1" customWidth="1"/>
    <col min="5393" max="5394" width="17.90625" bestFit="1" customWidth="1"/>
    <col min="5395" max="5395" width="17.90625" customWidth="1"/>
    <col min="5396" max="5396" width="18.54296875" bestFit="1" customWidth="1"/>
    <col min="5397" max="5397" width="13.90625" bestFit="1" customWidth="1"/>
    <col min="5635" max="5635" width="32.08984375" customWidth="1"/>
    <col min="5636" max="5637" width="17.90625" bestFit="1" customWidth="1"/>
    <col min="5638" max="5639" width="17.08984375" bestFit="1" customWidth="1"/>
    <col min="5640" max="5644" width="17.90625" bestFit="1" customWidth="1"/>
    <col min="5645" max="5645" width="17.08984375" bestFit="1" customWidth="1"/>
    <col min="5646" max="5646" width="16.90625" bestFit="1" customWidth="1"/>
    <col min="5647" max="5647" width="17.90625" bestFit="1" customWidth="1"/>
    <col min="5648" max="5648" width="17.08984375" bestFit="1" customWidth="1"/>
    <col min="5649" max="5650" width="17.90625" bestFit="1" customWidth="1"/>
    <col min="5651" max="5651" width="17.90625" customWidth="1"/>
    <col min="5652" max="5652" width="18.54296875" bestFit="1" customWidth="1"/>
    <col min="5653" max="5653" width="13.90625" bestFit="1" customWidth="1"/>
    <col min="5891" max="5891" width="32.08984375" customWidth="1"/>
    <col min="5892" max="5893" width="17.90625" bestFit="1" customWidth="1"/>
    <col min="5894" max="5895" width="17.08984375" bestFit="1" customWidth="1"/>
    <col min="5896" max="5900" width="17.90625" bestFit="1" customWidth="1"/>
    <col min="5901" max="5901" width="17.08984375" bestFit="1" customWidth="1"/>
    <col min="5902" max="5902" width="16.90625" bestFit="1" customWidth="1"/>
    <col min="5903" max="5903" width="17.90625" bestFit="1" customWidth="1"/>
    <col min="5904" max="5904" width="17.08984375" bestFit="1" customWidth="1"/>
    <col min="5905" max="5906" width="17.90625" bestFit="1" customWidth="1"/>
    <col min="5907" max="5907" width="17.90625" customWidth="1"/>
    <col min="5908" max="5908" width="18.54296875" bestFit="1" customWidth="1"/>
    <col min="5909" max="5909" width="13.90625" bestFit="1" customWidth="1"/>
    <col min="6147" max="6147" width="32.08984375" customWidth="1"/>
    <col min="6148" max="6149" width="17.90625" bestFit="1" customWidth="1"/>
    <col min="6150" max="6151" width="17.08984375" bestFit="1" customWidth="1"/>
    <col min="6152" max="6156" width="17.90625" bestFit="1" customWidth="1"/>
    <col min="6157" max="6157" width="17.08984375" bestFit="1" customWidth="1"/>
    <col min="6158" max="6158" width="16.90625" bestFit="1" customWidth="1"/>
    <col min="6159" max="6159" width="17.90625" bestFit="1" customWidth="1"/>
    <col min="6160" max="6160" width="17.08984375" bestFit="1" customWidth="1"/>
    <col min="6161" max="6162" width="17.90625" bestFit="1" customWidth="1"/>
    <col min="6163" max="6163" width="17.90625" customWidth="1"/>
    <col min="6164" max="6164" width="18.54296875" bestFit="1" customWidth="1"/>
    <col min="6165" max="6165" width="13.90625" bestFit="1" customWidth="1"/>
    <col min="6403" max="6403" width="32.08984375" customWidth="1"/>
    <col min="6404" max="6405" width="17.90625" bestFit="1" customWidth="1"/>
    <col min="6406" max="6407" width="17.08984375" bestFit="1" customWidth="1"/>
    <col min="6408" max="6412" width="17.90625" bestFit="1" customWidth="1"/>
    <col min="6413" max="6413" width="17.08984375" bestFit="1" customWidth="1"/>
    <col min="6414" max="6414" width="16.90625" bestFit="1" customWidth="1"/>
    <col min="6415" max="6415" width="17.90625" bestFit="1" customWidth="1"/>
    <col min="6416" max="6416" width="17.08984375" bestFit="1" customWidth="1"/>
    <col min="6417" max="6418" width="17.90625" bestFit="1" customWidth="1"/>
    <col min="6419" max="6419" width="17.90625" customWidth="1"/>
    <col min="6420" max="6420" width="18.54296875" bestFit="1" customWidth="1"/>
    <col min="6421" max="6421" width="13.90625" bestFit="1" customWidth="1"/>
    <col min="6659" max="6659" width="32.08984375" customWidth="1"/>
    <col min="6660" max="6661" width="17.90625" bestFit="1" customWidth="1"/>
    <col min="6662" max="6663" width="17.08984375" bestFit="1" customWidth="1"/>
    <col min="6664" max="6668" width="17.90625" bestFit="1" customWidth="1"/>
    <col min="6669" max="6669" width="17.08984375" bestFit="1" customWidth="1"/>
    <col min="6670" max="6670" width="16.90625" bestFit="1" customWidth="1"/>
    <col min="6671" max="6671" width="17.90625" bestFit="1" customWidth="1"/>
    <col min="6672" max="6672" width="17.08984375" bestFit="1" customWidth="1"/>
    <col min="6673" max="6674" width="17.90625" bestFit="1" customWidth="1"/>
    <col min="6675" max="6675" width="17.90625" customWidth="1"/>
    <col min="6676" max="6676" width="18.54296875" bestFit="1" customWidth="1"/>
    <col min="6677" max="6677" width="13.90625" bestFit="1" customWidth="1"/>
    <col min="6915" max="6915" width="32.08984375" customWidth="1"/>
    <col min="6916" max="6917" width="17.90625" bestFit="1" customWidth="1"/>
    <col min="6918" max="6919" width="17.08984375" bestFit="1" customWidth="1"/>
    <col min="6920" max="6924" width="17.90625" bestFit="1" customWidth="1"/>
    <col min="6925" max="6925" width="17.08984375" bestFit="1" customWidth="1"/>
    <col min="6926" max="6926" width="16.90625" bestFit="1" customWidth="1"/>
    <col min="6927" max="6927" width="17.90625" bestFit="1" customWidth="1"/>
    <col min="6928" max="6928" width="17.08984375" bestFit="1" customWidth="1"/>
    <col min="6929" max="6930" width="17.90625" bestFit="1" customWidth="1"/>
    <col min="6931" max="6931" width="17.90625" customWidth="1"/>
    <col min="6932" max="6932" width="18.54296875" bestFit="1" customWidth="1"/>
    <col min="6933" max="6933" width="13.90625" bestFit="1" customWidth="1"/>
    <col min="7171" max="7171" width="32.08984375" customWidth="1"/>
    <col min="7172" max="7173" width="17.90625" bestFit="1" customWidth="1"/>
    <col min="7174" max="7175" width="17.08984375" bestFit="1" customWidth="1"/>
    <col min="7176" max="7180" width="17.90625" bestFit="1" customWidth="1"/>
    <col min="7181" max="7181" width="17.08984375" bestFit="1" customWidth="1"/>
    <col min="7182" max="7182" width="16.90625" bestFit="1" customWidth="1"/>
    <col min="7183" max="7183" width="17.90625" bestFit="1" customWidth="1"/>
    <col min="7184" max="7184" width="17.08984375" bestFit="1" customWidth="1"/>
    <col min="7185" max="7186" width="17.90625" bestFit="1" customWidth="1"/>
    <col min="7187" max="7187" width="17.90625" customWidth="1"/>
    <col min="7188" max="7188" width="18.54296875" bestFit="1" customWidth="1"/>
    <col min="7189" max="7189" width="13.90625" bestFit="1" customWidth="1"/>
    <col min="7427" max="7427" width="32.08984375" customWidth="1"/>
    <col min="7428" max="7429" width="17.90625" bestFit="1" customWidth="1"/>
    <col min="7430" max="7431" width="17.08984375" bestFit="1" customWidth="1"/>
    <col min="7432" max="7436" width="17.90625" bestFit="1" customWidth="1"/>
    <col min="7437" max="7437" width="17.08984375" bestFit="1" customWidth="1"/>
    <col min="7438" max="7438" width="16.90625" bestFit="1" customWidth="1"/>
    <col min="7439" max="7439" width="17.90625" bestFit="1" customWidth="1"/>
    <col min="7440" max="7440" width="17.08984375" bestFit="1" customWidth="1"/>
    <col min="7441" max="7442" width="17.90625" bestFit="1" customWidth="1"/>
    <col min="7443" max="7443" width="17.90625" customWidth="1"/>
    <col min="7444" max="7444" width="18.54296875" bestFit="1" customWidth="1"/>
    <col min="7445" max="7445" width="13.90625" bestFit="1" customWidth="1"/>
    <col min="7683" max="7683" width="32.08984375" customWidth="1"/>
    <col min="7684" max="7685" width="17.90625" bestFit="1" customWidth="1"/>
    <col min="7686" max="7687" width="17.08984375" bestFit="1" customWidth="1"/>
    <col min="7688" max="7692" width="17.90625" bestFit="1" customWidth="1"/>
    <col min="7693" max="7693" width="17.08984375" bestFit="1" customWidth="1"/>
    <col min="7694" max="7694" width="16.90625" bestFit="1" customWidth="1"/>
    <col min="7695" max="7695" width="17.90625" bestFit="1" customWidth="1"/>
    <col min="7696" max="7696" width="17.08984375" bestFit="1" customWidth="1"/>
    <col min="7697" max="7698" width="17.90625" bestFit="1" customWidth="1"/>
    <col min="7699" max="7699" width="17.90625" customWidth="1"/>
    <col min="7700" max="7700" width="18.54296875" bestFit="1" customWidth="1"/>
    <col min="7701" max="7701" width="13.90625" bestFit="1" customWidth="1"/>
    <col min="7939" max="7939" width="32.08984375" customWidth="1"/>
    <col min="7940" max="7941" width="17.90625" bestFit="1" customWidth="1"/>
    <col min="7942" max="7943" width="17.08984375" bestFit="1" customWidth="1"/>
    <col min="7944" max="7948" width="17.90625" bestFit="1" customWidth="1"/>
    <col min="7949" max="7949" width="17.08984375" bestFit="1" customWidth="1"/>
    <col min="7950" max="7950" width="16.90625" bestFit="1" customWidth="1"/>
    <col min="7951" max="7951" width="17.90625" bestFit="1" customWidth="1"/>
    <col min="7952" max="7952" width="17.08984375" bestFit="1" customWidth="1"/>
    <col min="7953" max="7954" width="17.90625" bestFit="1" customWidth="1"/>
    <col min="7955" max="7955" width="17.90625" customWidth="1"/>
    <col min="7956" max="7956" width="18.54296875" bestFit="1" customWidth="1"/>
    <col min="7957" max="7957" width="13.90625" bestFit="1" customWidth="1"/>
    <col min="8195" max="8195" width="32.08984375" customWidth="1"/>
    <col min="8196" max="8197" width="17.90625" bestFit="1" customWidth="1"/>
    <col min="8198" max="8199" width="17.08984375" bestFit="1" customWidth="1"/>
    <col min="8200" max="8204" width="17.90625" bestFit="1" customWidth="1"/>
    <col min="8205" max="8205" width="17.08984375" bestFit="1" customWidth="1"/>
    <col min="8206" max="8206" width="16.90625" bestFit="1" customWidth="1"/>
    <col min="8207" max="8207" width="17.90625" bestFit="1" customWidth="1"/>
    <col min="8208" max="8208" width="17.08984375" bestFit="1" customWidth="1"/>
    <col min="8209" max="8210" width="17.90625" bestFit="1" customWidth="1"/>
    <col min="8211" max="8211" width="17.90625" customWidth="1"/>
    <col min="8212" max="8212" width="18.54296875" bestFit="1" customWidth="1"/>
    <col min="8213" max="8213" width="13.90625" bestFit="1" customWidth="1"/>
    <col min="8451" max="8451" width="32.08984375" customWidth="1"/>
    <col min="8452" max="8453" width="17.90625" bestFit="1" customWidth="1"/>
    <col min="8454" max="8455" width="17.08984375" bestFit="1" customWidth="1"/>
    <col min="8456" max="8460" width="17.90625" bestFit="1" customWidth="1"/>
    <col min="8461" max="8461" width="17.08984375" bestFit="1" customWidth="1"/>
    <col min="8462" max="8462" width="16.90625" bestFit="1" customWidth="1"/>
    <col min="8463" max="8463" width="17.90625" bestFit="1" customWidth="1"/>
    <col min="8464" max="8464" width="17.08984375" bestFit="1" customWidth="1"/>
    <col min="8465" max="8466" width="17.90625" bestFit="1" customWidth="1"/>
    <col min="8467" max="8467" width="17.90625" customWidth="1"/>
    <col min="8468" max="8468" width="18.54296875" bestFit="1" customWidth="1"/>
    <col min="8469" max="8469" width="13.90625" bestFit="1" customWidth="1"/>
    <col min="8707" max="8707" width="32.08984375" customWidth="1"/>
    <col min="8708" max="8709" width="17.90625" bestFit="1" customWidth="1"/>
    <col min="8710" max="8711" width="17.08984375" bestFit="1" customWidth="1"/>
    <col min="8712" max="8716" width="17.90625" bestFit="1" customWidth="1"/>
    <col min="8717" max="8717" width="17.08984375" bestFit="1" customWidth="1"/>
    <col min="8718" max="8718" width="16.90625" bestFit="1" customWidth="1"/>
    <col min="8719" max="8719" width="17.90625" bestFit="1" customWidth="1"/>
    <col min="8720" max="8720" width="17.08984375" bestFit="1" customWidth="1"/>
    <col min="8721" max="8722" width="17.90625" bestFit="1" customWidth="1"/>
    <col min="8723" max="8723" width="17.90625" customWidth="1"/>
    <col min="8724" max="8724" width="18.54296875" bestFit="1" customWidth="1"/>
    <col min="8725" max="8725" width="13.90625" bestFit="1" customWidth="1"/>
    <col min="8963" max="8963" width="32.08984375" customWidth="1"/>
    <col min="8964" max="8965" width="17.90625" bestFit="1" customWidth="1"/>
    <col min="8966" max="8967" width="17.08984375" bestFit="1" customWidth="1"/>
    <col min="8968" max="8972" width="17.90625" bestFit="1" customWidth="1"/>
    <col min="8973" max="8973" width="17.08984375" bestFit="1" customWidth="1"/>
    <col min="8974" max="8974" width="16.90625" bestFit="1" customWidth="1"/>
    <col min="8975" max="8975" width="17.90625" bestFit="1" customWidth="1"/>
    <col min="8976" max="8976" width="17.08984375" bestFit="1" customWidth="1"/>
    <col min="8977" max="8978" width="17.90625" bestFit="1" customWidth="1"/>
    <col min="8979" max="8979" width="17.90625" customWidth="1"/>
    <col min="8980" max="8980" width="18.54296875" bestFit="1" customWidth="1"/>
    <col min="8981" max="8981" width="13.90625" bestFit="1" customWidth="1"/>
    <col min="9219" max="9219" width="32.08984375" customWidth="1"/>
    <col min="9220" max="9221" width="17.90625" bestFit="1" customWidth="1"/>
    <col min="9222" max="9223" width="17.08984375" bestFit="1" customWidth="1"/>
    <col min="9224" max="9228" width="17.90625" bestFit="1" customWidth="1"/>
    <col min="9229" max="9229" width="17.08984375" bestFit="1" customWidth="1"/>
    <col min="9230" max="9230" width="16.90625" bestFit="1" customWidth="1"/>
    <col min="9231" max="9231" width="17.90625" bestFit="1" customWidth="1"/>
    <col min="9232" max="9232" width="17.08984375" bestFit="1" customWidth="1"/>
    <col min="9233" max="9234" width="17.90625" bestFit="1" customWidth="1"/>
    <col min="9235" max="9235" width="17.90625" customWidth="1"/>
    <col min="9236" max="9236" width="18.54296875" bestFit="1" customWidth="1"/>
    <col min="9237" max="9237" width="13.90625" bestFit="1" customWidth="1"/>
    <col min="9475" max="9475" width="32.08984375" customWidth="1"/>
    <col min="9476" max="9477" width="17.90625" bestFit="1" customWidth="1"/>
    <col min="9478" max="9479" width="17.08984375" bestFit="1" customWidth="1"/>
    <col min="9480" max="9484" width="17.90625" bestFit="1" customWidth="1"/>
    <col min="9485" max="9485" width="17.08984375" bestFit="1" customWidth="1"/>
    <col min="9486" max="9486" width="16.90625" bestFit="1" customWidth="1"/>
    <col min="9487" max="9487" width="17.90625" bestFit="1" customWidth="1"/>
    <col min="9488" max="9488" width="17.08984375" bestFit="1" customWidth="1"/>
    <col min="9489" max="9490" width="17.90625" bestFit="1" customWidth="1"/>
    <col min="9491" max="9491" width="17.90625" customWidth="1"/>
    <col min="9492" max="9492" width="18.54296875" bestFit="1" customWidth="1"/>
    <col min="9493" max="9493" width="13.90625" bestFit="1" customWidth="1"/>
    <col min="9731" max="9731" width="32.08984375" customWidth="1"/>
    <col min="9732" max="9733" width="17.90625" bestFit="1" customWidth="1"/>
    <col min="9734" max="9735" width="17.08984375" bestFit="1" customWidth="1"/>
    <col min="9736" max="9740" width="17.90625" bestFit="1" customWidth="1"/>
    <col min="9741" max="9741" width="17.08984375" bestFit="1" customWidth="1"/>
    <col min="9742" max="9742" width="16.90625" bestFit="1" customWidth="1"/>
    <col min="9743" max="9743" width="17.90625" bestFit="1" customWidth="1"/>
    <col min="9744" max="9744" width="17.08984375" bestFit="1" customWidth="1"/>
    <col min="9745" max="9746" width="17.90625" bestFit="1" customWidth="1"/>
    <col min="9747" max="9747" width="17.90625" customWidth="1"/>
    <col min="9748" max="9748" width="18.54296875" bestFit="1" customWidth="1"/>
    <col min="9749" max="9749" width="13.90625" bestFit="1" customWidth="1"/>
    <col min="9987" max="9987" width="32.08984375" customWidth="1"/>
    <col min="9988" max="9989" width="17.90625" bestFit="1" customWidth="1"/>
    <col min="9990" max="9991" width="17.08984375" bestFit="1" customWidth="1"/>
    <col min="9992" max="9996" width="17.90625" bestFit="1" customWidth="1"/>
    <col min="9997" max="9997" width="17.08984375" bestFit="1" customWidth="1"/>
    <col min="9998" max="9998" width="16.90625" bestFit="1" customWidth="1"/>
    <col min="9999" max="9999" width="17.90625" bestFit="1" customWidth="1"/>
    <col min="10000" max="10000" width="17.08984375" bestFit="1" customWidth="1"/>
    <col min="10001" max="10002" width="17.90625" bestFit="1" customWidth="1"/>
    <col min="10003" max="10003" width="17.90625" customWidth="1"/>
    <col min="10004" max="10004" width="18.54296875" bestFit="1" customWidth="1"/>
    <col min="10005" max="10005" width="13.90625" bestFit="1" customWidth="1"/>
    <col min="10243" max="10243" width="32.08984375" customWidth="1"/>
    <col min="10244" max="10245" width="17.90625" bestFit="1" customWidth="1"/>
    <col min="10246" max="10247" width="17.08984375" bestFit="1" customWidth="1"/>
    <col min="10248" max="10252" width="17.90625" bestFit="1" customWidth="1"/>
    <col min="10253" max="10253" width="17.08984375" bestFit="1" customWidth="1"/>
    <col min="10254" max="10254" width="16.90625" bestFit="1" customWidth="1"/>
    <col min="10255" max="10255" width="17.90625" bestFit="1" customWidth="1"/>
    <col min="10256" max="10256" width="17.08984375" bestFit="1" customWidth="1"/>
    <col min="10257" max="10258" width="17.90625" bestFit="1" customWidth="1"/>
    <col min="10259" max="10259" width="17.90625" customWidth="1"/>
    <col min="10260" max="10260" width="18.54296875" bestFit="1" customWidth="1"/>
    <col min="10261" max="10261" width="13.90625" bestFit="1" customWidth="1"/>
    <col min="10499" max="10499" width="32.08984375" customWidth="1"/>
    <col min="10500" max="10501" width="17.90625" bestFit="1" customWidth="1"/>
    <col min="10502" max="10503" width="17.08984375" bestFit="1" customWidth="1"/>
    <col min="10504" max="10508" width="17.90625" bestFit="1" customWidth="1"/>
    <col min="10509" max="10509" width="17.08984375" bestFit="1" customWidth="1"/>
    <col min="10510" max="10510" width="16.90625" bestFit="1" customWidth="1"/>
    <col min="10511" max="10511" width="17.90625" bestFit="1" customWidth="1"/>
    <col min="10512" max="10512" width="17.08984375" bestFit="1" customWidth="1"/>
    <col min="10513" max="10514" width="17.90625" bestFit="1" customWidth="1"/>
    <col min="10515" max="10515" width="17.90625" customWidth="1"/>
    <col min="10516" max="10516" width="18.54296875" bestFit="1" customWidth="1"/>
    <col min="10517" max="10517" width="13.90625" bestFit="1" customWidth="1"/>
    <col min="10755" max="10755" width="32.08984375" customWidth="1"/>
    <col min="10756" max="10757" width="17.90625" bestFit="1" customWidth="1"/>
    <col min="10758" max="10759" width="17.08984375" bestFit="1" customWidth="1"/>
    <col min="10760" max="10764" width="17.90625" bestFit="1" customWidth="1"/>
    <col min="10765" max="10765" width="17.08984375" bestFit="1" customWidth="1"/>
    <col min="10766" max="10766" width="16.90625" bestFit="1" customWidth="1"/>
    <col min="10767" max="10767" width="17.90625" bestFit="1" customWidth="1"/>
    <col min="10768" max="10768" width="17.08984375" bestFit="1" customWidth="1"/>
    <col min="10769" max="10770" width="17.90625" bestFit="1" customWidth="1"/>
    <col min="10771" max="10771" width="17.90625" customWidth="1"/>
    <col min="10772" max="10772" width="18.54296875" bestFit="1" customWidth="1"/>
    <col min="10773" max="10773" width="13.90625" bestFit="1" customWidth="1"/>
    <col min="11011" max="11011" width="32.08984375" customWidth="1"/>
    <col min="11012" max="11013" width="17.90625" bestFit="1" customWidth="1"/>
    <col min="11014" max="11015" width="17.08984375" bestFit="1" customWidth="1"/>
    <col min="11016" max="11020" width="17.90625" bestFit="1" customWidth="1"/>
    <col min="11021" max="11021" width="17.08984375" bestFit="1" customWidth="1"/>
    <col min="11022" max="11022" width="16.90625" bestFit="1" customWidth="1"/>
    <col min="11023" max="11023" width="17.90625" bestFit="1" customWidth="1"/>
    <col min="11024" max="11024" width="17.08984375" bestFit="1" customWidth="1"/>
    <col min="11025" max="11026" width="17.90625" bestFit="1" customWidth="1"/>
    <col min="11027" max="11027" width="17.90625" customWidth="1"/>
    <col min="11028" max="11028" width="18.54296875" bestFit="1" customWidth="1"/>
    <col min="11029" max="11029" width="13.90625" bestFit="1" customWidth="1"/>
    <col min="11267" max="11267" width="32.08984375" customWidth="1"/>
    <col min="11268" max="11269" width="17.90625" bestFit="1" customWidth="1"/>
    <col min="11270" max="11271" width="17.08984375" bestFit="1" customWidth="1"/>
    <col min="11272" max="11276" width="17.90625" bestFit="1" customWidth="1"/>
    <col min="11277" max="11277" width="17.08984375" bestFit="1" customWidth="1"/>
    <col min="11278" max="11278" width="16.90625" bestFit="1" customWidth="1"/>
    <col min="11279" max="11279" width="17.90625" bestFit="1" customWidth="1"/>
    <col min="11280" max="11280" width="17.08984375" bestFit="1" customWidth="1"/>
    <col min="11281" max="11282" width="17.90625" bestFit="1" customWidth="1"/>
    <col min="11283" max="11283" width="17.90625" customWidth="1"/>
    <col min="11284" max="11284" width="18.54296875" bestFit="1" customWidth="1"/>
    <col min="11285" max="11285" width="13.90625" bestFit="1" customWidth="1"/>
    <col min="11523" max="11523" width="32.08984375" customWidth="1"/>
    <col min="11524" max="11525" width="17.90625" bestFit="1" customWidth="1"/>
    <col min="11526" max="11527" width="17.08984375" bestFit="1" customWidth="1"/>
    <col min="11528" max="11532" width="17.90625" bestFit="1" customWidth="1"/>
    <col min="11533" max="11533" width="17.08984375" bestFit="1" customWidth="1"/>
    <col min="11534" max="11534" width="16.90625" bestFit="1" customWidth="1"/>
    <col min="11535" max="11535" width="17.90625" bestFit="1" customWidth="1"/>
    <col min="11536" max="11536" width="17.08984375" bestFit="1" customWidth="1"/>
    <col min="11537" max="11538" width="17.90625" bestFit="1" customWidth="1"/>
    <col min="11539" max="11539" width="17.90625" customWidth="1"/>
    <col min="11540" max="11540" width="18.54296875" bestFit="1" customWidth="1"/>
    <col min="11541" max="11541" width="13.90625" bestFit="1" customWidth="1"/>
    <col min="11779" max="11779" width="32.08984375" customWidth="1"/>
    <col min="11780" max="11781" width="17.90625" bestFit="1" customWidth="1"/>
    <col min="11782" max="11783" width="17.08984375" bestFit="1" customWidth="1"/>
    <col min="11784" max="11788" width="17.90625" bestFit="1" customWidth="1"/>
    <col min="11789" max="11789" width="17.08984375" bestFit="1" customWidth="1"/>
    <col min="11790" max="11790" width="16.90625" bestFit="1" customWidth="1"/>
    <col min="11791" max="11791" width="17.90625" bestFit="1" customWidth="1"/>
    <col min="11792" max="11792" width="17.08984375" bestFit="1" customWidth="1"/>
    <col min="11793" max="11794" width="17.90625" bestFit="1" customWidth="1"/>
    <col min="11795" max="11795" width="17.90625" customWidth="1"/>
    <col min="11796" max="11796" width="18.54296875" bestFit="1" customWidth="1"/>
    <col min="11797" max="11797" width="13.90625" bestFit="1" customWidth="1"/>
    <col min="12035" max="12035" width="32.08984375" customWidth="1"/>
    <col min="12036" max="12037" width="17.90625" bestFit="1" customWidth="1"/>
    <col min="12038" max="12039" width="17.08984375" bestFit="1" customWidth="1"/>
    <col min="12040" max="12044" width="17.90625" bestFit="1" customWidth="1"/>
    <col min="12045" max="12045" width="17.08984375" bestFit="1" customWidth="1"/>
    <col min="12046" max="12046" width="16.90625" bestFit="1" customWidth="1"/>
    <col min="12047" max="12047" width="17.90625" bestFit="1" customWidth="1"/>
    <col min="12048" max="12048" width="17.08984375" bestFit="1" customWidth="1"/>
    <col min="12049" max="12050" width="17.90625" bestFit="1" customWidth="1"/>
    <col min="12051" max="12051" width="17.90625" customWidth="1"/>
    <col min="12052" max="12052" width="18.54296875" bestFit="1" customWidth="1"/>
    <col min="12053" max="12053" width="13.90625" bestFit="1" customWidth="1"/>
    <col min="12291" max="12291" width="32.08984375" customWidth="1"/>
    <col min="12292" max="12293" width="17.90625" bestFit="1" customWidth="1"/>
    <col min="12294" max="12295" width="17.08984375" bestFit="1" customWidth="1"/>
    <col min="12296" max="12300" width="17.90625" bestFit="1" customWidth="1"/>
    <col min="12301" max="12301" width="17.08984375" bestFit="1" customWidth="1"/>
    <col min="12302" max="12302" width="16.90625" bestFit="1" customWidth="1"/>
    <col min="12303" max="12303" width="17.90625" bestFit="1" customWidth="1"/>
    <col min="12304" max="12304" width="17.08984375" bestFit="1" customWidth="1"/>
    <col min="12305" max="12306" width="17.90625" bestFit="1" customWidth="1"/>
    <col min="12307" max="12307" width="17.90625" customWidth="1"/>
    <col min="12308" max="12308" width="18.54296875" bestFit="1" customWidth="1"/>
    <col min="12309" max="12309" width="13.90625" bestFit="1" customWidth="1"/>
    <col min="12547" max="12547" width="32.08984375" customWidth="1"/>
    <col min="12548" max="12549" width="17.90625" bestFit="1" customWidth="1"/>
    <col min="12550" max="12551" width="17.08984375" bestFit="1" customWidth="1"/>
    <col min="12552" max="12556" width="17.90625" bestFit="1" customWidth="1"/>
    <col min="12557" max="12557" width="17.08984375" bestFit="1" customWidth="1"/>
    <col min="12558" max="12558" width="16.90625" bestFit="1" customWidth="1"/>
    <col min="12559" max="12559" width="17.90625" bestFit="1" customWidth="1"/>
    <col min="12560" max="12560" width="17.08984375" bestFit="1" customWidth="1"/>
    <col min="12561" max="12562" width="17.90625" bestFit="1" customWidth="1"/>
    <col min="12563" max="12563" width="17.90625" customWidth="1"/>
    <col min="12564" max="12564" width="18.54296875" bestFit="1" customWidth="1"/>
    <col min="12565" max="12565" width="13.90625" bestFit="1" customWidth="1"/>
    <col min="12803" max="12803" width="32.08984375" customWidth="1"/>
    <col min="12804" max="12805" width="17.90625" bestFit="1" customWidth="1"/>
    <col min="12806" max="12807" width="17.08984375" bestFit="1" customWidth="1"/>
    <col min="12808" max="12812" width="17.90625" bestFit="1" customWidth="1"/>
    <col min="12813" max="12813" width="17.08984375" bestFit="1" customWidth="1"/>
    <col min="12814" max="12814" width="16.90625" bestFit="1" customWidth="1"/>
    <col min="12815" max="12815" width="17.90625" bestFit="1" customWidth="1"/>
    <col min="12816" max="12816" width="17.08984375" bestFit="1" customWidth="1"/>
    <col min="12817" max="12818" width="17.90625" bestFit="1" customWidth="1"/>
    <col min="12819" max="12819" width="17.90625" customWidth="1"/>
    <col min="12820" max="12820" width="18.54296875" bestFit="1" customWidth="1"/>
    <col min="12821" max="12821" width="13.90625" bestFit="1" customWidth="1"/>
    <col min="13059" max="13059" width="32.08984375" customWidth="1"/>
    <col min="13060" max="13061" width="17.90625" bestFit="1" customWidth="1"/>
    <col min="13062" max="13063" width="17.08984375" bestFit="1" customWidth="1"/>
    <col min="13064" max="13068" width="17.90625" bestFit="1" customWidth="1"/>
    <col min="13069" max="13069" width="17.08984375" bestFit="1" customWidth="1"/>
    <col min="13070" max="13070" width="16.90625" bestFit="1" customWidth="1"/>
    <col min="13071" max="13071" width="17.90625" bestFit="1" customWidth="1"/>
    <col min="13072" max="13072" width="17.08984375" bestFit="1" customWidth="1"/>
    <col min="13073" max="13074" width="17.90625" bestFit="1" customWidth="1"/>
    <col min="13075" max="13075" width="17.90625" customWidth="1"/>
    <col min="13076" max="13076" width="18.54296875" bestFit="1" customWidth="1"/>
    <col min="13077" max="13077" width="13.90625" bestFit="1" customWidth="1"/>
    <col min="13315" max="13315" width="32.08984375" customWidth="1"/>
    <col min="13316" max="13317" width="17.90625" bestFit="1" customWidth="1"/>
    <col min="13318" max="13319" width="17.08984375" bestFit="1" customWidth="1"/>
    <col min="13320" max="13324" width="17.90625" bestFit="1" customWidth="1"/>
    <col min="13325" max="13325" width="17.08984375" bestFit="1" customWidth="1"/>
    <col min="13326" max="13326" width="16.90625" bestFit="1" customWidth="1"/>
    <col min="13327" max="13327" width="17.90625" bestFit="1" customWidth="1"/>
    <col min="13328" max="13328" width="17.08984375" bestFit="1" customWidth="1"/>
    <col min="13329" max="13330" width="17.90625" bestFit="1" customWidth="1"/>
    <col min="13331" max="13331" width="17.90625" customWidth="1"/>
    <col min="13332" max="13332" width="18.54296875" bestFit="1" customWidth="1"/>
    <col min="13333" max="13333" width="13.90625" bestFit="1" customWidth="1"/>
    <col min="13571" max="13571" width="32.08984375" customWidth="1"/>
    <col min="13572" max="13573" width="17.90625" bestFit="1" customWidth="1"/>
    <col min="13574" max="13575" width="17.08984375" bestFit="1" customWidth="1"/>
    <col min="13576" max="13580" width="17.90625" bestFit="1" customWidth="1"/>
    <col min="13581" max="13581" width="17.08984375" bestFit="1" customWidth="1"/>
    <col min="13582" max="13582" width="16.90625" bestFit="1" customWidth="1"/>
    <col min="13583" max="13583" width="17.90625" bestFit="1" customWidth="1"/>
    <col min="13584" max="13584" width="17.08984375" bestFit="1" customWidth="1"/>
    <col min="13585" max="13586" width="17.90625" bestFit="1" customWidth="1"/>
    <col min="13587" max="13587" width="17.90625" customWidth="1"/>
    <col min="13588" max="13588" width="18.54296875" bestFit="1" customWidth="1"/>
    <col min="13589" max="13589" width="13.90625" bestFit="1" customWidth="1"/>
    <col min="13827" max="13827" width="32.08984375" customWidth="1"/>
    <col min="13828" max="13829" width="17.90625" bestFit="1" customWidth="1"/>
    <col min="13830" max="13831" width="17.08984375" bestFit="1" customWidth="1"/>
    <col min="13832" max="13836" width="17.90625" bestFit="1" customWidth="1"/>
    <col min="13837" max="13837" width="17.08984375" bestFit="1" customWidth="1"/>
    <col min="13838" max="13838" width="16.90625" bestFit="1" customWidth="1"/>
    <col min="13839" max="13839" width="17.90625" bestFit="1" customWidth="1"/>
    <col min="13840" max="13840" width="17.08984375" bestFit="1" customWidth="1"/>
    <col min="13841" max="13842" width="17.90625" bestFit="1" customWidth="1"/>
    <col min="13843" max="13843" width="17.90625" customWidth="1"/>
    <col min="13844" max="13844" width="18.54296875" bestFit="1" customWidth="1"/>
    <col min="13845" max="13845" width="13.90625" bestFit="1" customWidth="1"/>
    <col min="14083" max="14083" width="32.08984375" customWidth="1"/>
    <col min="14084" max="14085" width="17.90625" bestFit="1" customWidth="1"/>
    <col min="14086" max="14087" width="17.08984375" bestFit="1" customWidth="1"/>
    <col min="14088" max="14092" width="17.90625" bestFit="1" customWidth="1"/>
    <col min="14093" max="14093" width="17.08984375" bestFit="1" customWidth="1"/>
    <col min="14094" max="14094" width="16.90625" bestFit="1" customWidth="1"/>
    <col min="14095" max="14095" width="17.90625" bestFit="1" customWidth="1"/>
    <col min="14096" max="14096" width="17.08984375" bestFit="1" customWidth="1"/>
    <col min="14097" max="14098" width="17.90625" bestFit="1" customWidth="1"/>
    <col min="14099" max="14099" width="17.90625" customWidth="1"/>
    <col min="14100" max="14100" width="18.54296875" bestFit="1" customWidth="1"/>
    <col min="14101" max="14101" width="13.90625" bestFit="1" customWidth="1"/>
    <col min="14339" max="14339" width="32.08984375" customWidth="1"/>
    <col min="14340" max="14341" width="17.90625" bestFit="1" customWidth="1"/>
    <col min="14342" max="14343" width="17.08984375" bestFit="1" customWidth="1"/>
    <col min="14344" max="14348" width="17.90625" bestFit="1" customWidth="1"/>
    <col min="14349" max="14349" width="17.08984375" bestFit="1" customWidth="1"/>
    <col min="14350" max="14350" width="16.90625" bestFit="1" customWidth="1"/>
    <col min="14351" max="14351" width="17.90625" bestFit="1" customWidth="1"/>
    <col min="14352" max="14352" width="17.08984375" bestFit="1" customWidth="1"/>
    <col min="14353" max="14354" width="17.90625" bestFit="1" customWidth="1"/>
    <col min="14355" max="14355" width="17.90625" customWidth="1"/>
    <col min="14356" max="14356" width="18.54296875" bestFit="1" customWidth="1"/>
    <col min="14357" max="14357" width="13.90625" bestFit="1" customWidth="1"/>
    <col min="14595" max="14595" width="32.08984375" customWidth="1"/>
    <col min="14596" max="14597" width="17.90625" bestFit="1" customWidth="1"/>
    <col min="14598" max="14599" width="17.08984375" bestFit="1" customWidth="1"/>
    <col min="14600" max="14604" width="17.90625" bestFit="1" customWidth="1"/>
    <col min="14605" max="14605" width="17.08984375" bestFit="1" customWidth="1"/>
    <col min="14606" max="14606" width="16.90625" bestFit="1" customWidth="1"/>
    <col min="14607" max="14607" width="17.90625" bestFit="1" customWidth="1"/>
    <col min="14608" max="14608" width="17.08984375" bestFit="1" customWidth="1"/>
    <col min="14609" max="14610" width="17.90625" bestFit="1" customWidth="1"/>
    <col min="14611" max="14611" width="17.90625" customWidth="1"/>
    <col min="14612" max="14612" width="18.54296875" bestFit="1" customWidth="1"/>
    <col min="14613" max="14613" width="13.90625" bestFit="1" customWidth="1"/>
    <col min="14851" max="14851" width="32.08984375" customWidth="1"/>
    <col min="14852" max="14853" width="17.90625" bestFit="1" customWidth="1"/>
    <col min="14854" max="14855" width="17.08984375" bestFit="1" customWidth="1"/>
    <col min="14856" max="14860" width="17.90625" bestFit="1" customWidth="1"/>
    <col min="14861" max="14861" width="17.08984375" bestFit="1" customWidth="1"/>
    <col min="14862" max="14862" width="16.90625" bestFit="1" customWidth="1"/>
    <col min="14863" max="14863" width="17.90625" bestFit="1" customWidth="1"/>
    <col min="14864" max="14864" width="17.08984375" bestFit="1" customWidth="1"/>
    <col min="14865" max="14866" width="17.90625" bestFit="1" customWidth="1"/>
    <col min="14867" max="14867" width="17.90625" customWidth="1"/>
    <col min="14868" max="14868" width="18.54296875" bestFit="1" customWidth="1"/>
    <col min="14869" max="14869" width="13.90625" bestFit="1" customWidth="1"/>
    <col min="15107" max="15107" width="32.08984375" customWidth="1"/>
    <col min="15108" max="15109" width="17.90625" bestFit="1" customWidth="1"/>
    <col min="15110" max="15111" width="17.08984375" bestFit="1" customWidth="1"/>
    <col min="15112" max="15116" width="17.90625" bestFit="1" customWidth="1"/>
    <col min="15117" max="15117" width="17.08984375" bestFit="1" customWidth="1"/>
    <col min="15118" max="15118" width="16.90625" bestFit="1" customWidth="1"/>
    <col min="15119" max="15119" width="17.90625" bestFit="1" customWidth="1"/>
    <col min="15120" max="15120" width="17.08984375" bestFit="1" customWidth="1"/>
    <col min="15121" max="15122" width="17.90625" bestFit="1" customWidth="1"/>
    <col min="15123" max="15123" width="17.90625" customWidth="1"/>
    <col min="15124" max="15124" width="18.54296875" bestFit="1" customWidth="1"/>
    <col min="15125" max="15125" width="13.90625" bestFit="1" customWidth="1"/>
    <col min="15363" max="15363" width="32.08984375" customWidth="1"/>
    <col min="15364" max="15365" width="17.90625" bestFit="1" customWidth="1"/>
    <col min="15366" max="15367" width="17.08984375" bestFit="1" customWidth="1"/>
    <col min="15368" max="15372" width="17.90625" bestFit="1" customWidth="1"/>
    <col min="15373" max="15373" width="17.08984375" bestFit="1" customWidth="1"/>
    <col min="15374" max="15374" width="16.90625" bestFit="1" customWidth="1"/>
    <col min="15375" max="15375" width="17.90625" bestFit="1" customWidth="1"/>
    <col min="15376" max="15376" width="17.08984375" bestFit="1" customWidth="1"/>
    <col min="15377" max="15378" width="17.90625" bestFit="1" customWidth="1"/>
    <col min="15379" max="15379" width="17.90625" customWidth="1"/>
    <col min="15380" max="15380" width="18.54296875" bestFit="1" customWidth="1"/>
    <col min="15381" max="15381" width="13.90625" bestFit="1" customWidth="1"/>
    <col min="15619" max="15619" width="32.08984375" customWidth="1"/>
    <col min="15620" max="15621" width="17.90625" bestFit="1" customWidth="1"/>
    <col min="15622" max="15623" width="17.08984375" bestFit="1" customWidth="1"/>
    <col min="15624" max="15628" width="17.90625" bestFit="1" customWidth="1"/>
    <col min="15629" max="15629" width="17.08984375" bestFit="1" customWidth="1"/>
    <col min="15630" max="15630" width="16.90625" bestFit="1" customWidth="1"/>
    <col min="15631" max="15631" width="17.90625" bestFit="1" customWidth="1"/>
    <col min="15632" max="15632" width="17.08984375" bestFit="1" customWidth="1"/>
    <col min="15633" max="15634" width="17.90625" bestFit="1" customWidth="1"/>
    <col min="15635" max="15635" width="17.90625" customWidth="1"/>
    <col min="15636" max="15636" width="18.54296875" bestFit="1" customWidth="1"/>
    <col min="15637" max="15637" width="13.90625" bestFit="1" customWidth="1"/>
    <col min="15875" max="15875" width="32.08984375" customWidth="1"/>
    <col min="15876" max="15877" width="17.90625" bestFit="1" customWidth="1"/>
    <col min="15878" max="15879" width="17.08984375" bestFit="1" customWidth="1"/>
    <col min="15880" max="15884" width="17.90625" bestFit="1" customWidth="1"/>
    <col min="15885" max="15885" width="17.08984375" bestFit="1" customWidth="1"/>
    <col min="15886" max="15886" width="16.90625" bestFit="1" customWidth="1"/>
    <col min="15887" max="15887" width="17.90625" bestFit="1" customWidth="1"/>
    <col min="15888" max="15888" width="17.08984375" bestFit="1" customWidth="1"/>
    <col min="15889" max="15890" width="17.90625" bestFit="1" customWidth="1"/>
    <col min="15891" max="15891" width="17.90625" customWidth="1"/>
    <col min="15892" max="15892" width="18.54296875" bestFit="1" customWidth="1"/>
    <col min="15893" max="15893" width="13.90625" bestFit="1" customWidth="1"/>
    <col min="16131" max="16131" width="32.08984375" customWidth="1"/>
    <col min="16132" max="16133" width="17.90625" bestFit="1" customWidth="1"/>
    <col min="16134" max="16135" width="17.08984375" bestFit="1" customWidth="1"/>
    <col min="16136" max="16140" width="17.90625" bestFit="1" customWidth="1"/>
    <col min="16141" max="16141" width="17.08984375" bestFit="1" customWidth="1"/>
    <col min="16142" max="16142" width="16.90625" bestFit="1" customWidth="1"/>
    <col min="16143" max="16143" width="17.90625" bestFit="1" customWidth="1"/>
    <col min="16144" max="16144" width="17.08984375" bestFit="1" customWidth="1"/>
    <col min="16145" max="16146" width="17.90625" bestFit="1" customWidth="1"/>
    <col min="16147" max="16147" width="17.90625" customWidth="1"/>
    <col min="16148" max="16148" width="18.54296875" bestFit="1" customWidth="1"/>
    <col min="16149" max="16149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96671790.579999998</v>
      </c>
      <c r="N4" s="62">
        <f>SUM(B4:M4)</f>
        <v>879530817.07000005</v>
      </c>
    </row>
    <row r="5" spans="1:20" s="42" customFormat="1" ht="14" x14ac:dyDescent="0.3">
      <c r="A5" s="58" t="s">
        <v>152</v>
      </c>
      <c r="B5" s="69">
        <v>289469.63</v>
      </c>
      <c r="C5" s="69">
        <v>281567.86</v>
      </c>
      <c r="D5" s="69">
        <v>274928.09999999998</v>
      </c>
      <c r="E5" s="69">
        <v>252439.72</v>
      </c>
      <c r="F5" s="69">
        <v>237727.88</v>
      </c>
      <c r="G5" s="52">
        <v>234865.59</v>
      </c>
      <c r="H5" s="52">
        <v>202475.77</v>
      </c>
      <c r="I5" s="52">
        <v>183139.87</v>
      </c>
      <c r="J5" s="52">
        <v>155941.88</v>
      </c>
      <c r="K5" s="69">
        <v>99118.9</v>
      </c>
      <c r="L5" s="69">
        <v>61065.34</v>
      </c>
      <c r="M5" s="39">
        <v>6634.44</v>
      </c>
      <c r="N5" s="63">
        <f>SUM(B5:M5)</f>
        <v>2279374.9799999995</v>
      </c>
    </row>
    <row r="6" spans="1:20" s="42" customFormat="1" ht="12.5" x14ac:dyDescent="0.2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83585.59</v>
      </c>
      <c r="G6" s="59">
        <v>65664.52</v>
      </c>
      <c r="H6" s="69">
        <v>85059.11</v>
      </c>
      <c r="I6" s="69">
        <v>77855.429999999993</v>
      </c>
      <c r="J6" s="69">
        <v>73557.78</v>
      </c>
      <c r="K6" s="69">
        <v>41209.94</v>
      </c>
      <c r="L6" s="69">
        <v>50659.76</v>
      </c>
      <c r="M6" s="39">
        <v>3.1</v>
      </c>
      <c r="N6" s="63">
        <f>SUM(B6:M6)</f>
        <v>653515.41</v>
      </c>
    </row>
    <row r="7" spans="1:20" s="42" customFormat="1" ht="12.5" x14ac:dyDescent="0.25">
      <c r="A7" s="58" t="s">
        <v>154</v>
      </c>
      <c r="B7" s="63">
        <f t="shared" ref="B7:E7" si="0">B4-B5+B6</f>
        <v>56583529.079999998</v>
      </c>
      <c r="C7" s="63">
        <f t="shared" si="0"/>
        <v>57188790</v>
      </c>
      <c r="D7" s="63">
        <f t="shared" si="0"/>
        <v>59447615.700000003</v>
      </c>
      <c r="E7" s="63">
        <f t="shared" si="0"/>
        <v>62066472.540000007</v>
      </c>
      <c r="F7" s="63">
        <f>F4-F5+F6</f>
        <v>64415443.68</v>
      </c>
      <c r="G7" s="63">
        <f>G4-G5+G6</f>
        <v>69014774.139999986</v>
      </c>
      <c r="H7" s="63">
        <f t="shared" ref="H7:N7" si="1">H4-H5+H6</f>
        <v>72908655.469999999</v>
      </c>
      <c r="I7" s="63">
        <f t="shared" si="1"/>
        <v>78279217.219999999</v>
      </c>
      <c r="J7" s="63">
        <f t="shared" si="1"/>
        <v>82793998.359999999</v>
      </c>
      <c r="K7" s="63">
        <f t="shared" si="1"/>
        <v>85799727.419999987</v>
      </c>
      <c r="L7" s="63">
        <f t="shared" si="1"/>
        <v>92741574.650000006</v>
      </c>
      <c r="M7" s="63">
        <f t="shared" si="1"/>
        <v>96665159.239999995</v>
      </c>
      <c r="N7" s="63">
        <f t="shared" si="1"/>
        <v>877904957.5</v>
      </c>
    </row>
    <row r="8" spans="1:20" s="42" customFormat="1" ht="12.5" x14ac:dyDescent="0.25">
      <c r="A8" s="58" t="s">
        <v>155</v>
      </c>
      <c r="B8" s="59">
        <v>198143.52</v>
      </c>
      <c r="C8" s="59">
        <v>228759.16</v>
      </c>
      <c r="D8" s="59">
        <v>401214.73</v>
      </c>
      <c r="E8" s="59">
        <v>566113.43000000005</v>
      </c>
      <c r="F8" s="59">
        <v>756111.64</v>
      </c>
      <c r="G8" s="59">
        <v>1134361.33</v>
      </c>
      <c r="H8" s="59">
        <v>1418442.79</v>
      </c>
      <c r="I8" s="59">
        <v>2046564.94</v>
      </c>
      <c r="J8" s="59">
        <v>2651314.2400000002</v>
      </c>
      <c r="K8" s="59">
        <v>3264471.81</v>
      </c>
      <c r="L8" s="59">
        <v>4662384.5999999996</v>
      </c>
      <c r="M8" s="59">
        <v>7195542.3300000001</v>
      </c>
      <c r="N8" s="63">
        <f>SUM(B8:M8)</f>
        <v>24523424.519999996</v>
      </c>
    </row>
    <row r="9" spans="1:20" s="42" customFormat="1" ht="12.5" x14ac:dyDescent="0.25">
      <c r="A9" s="58" t="s">
        <v>156</v>
      </c>
      <c r="B9" s="59">
        <v>219.27</v>
      </c>
      <c r="C9" s="59">
        <v>94</v>
      </c>
      <c r="D9" s="59">
        <v>12.3</v>
      </c>
      <c r="E9" s="59">
        <v>2.31</v>
      </c>
      <c r="F9" s="59">
        <v>116.94</v>
      </c>
      <c r="G9" s="59">
        <v>1112.33</v>
      </c>
      <c r="H9" s="59">
        <v>152.27000000000001</v>
      </c>
      <c r="I9" s="59">
        <v>168.89</v>
      </c>
      <c r="J9" s="59">
        <v>2348.8200000000002</v>
      </c>
      <c r="K9" s="59">
        <v>139.71</v>
      </c>
      <c r="L9" s="59">
        <v>1395.84</v>
      </c>
      <c r="M9" s="59">
        <v>367781.64</v>
      </c>
      <c r="N9" s="63"/>
    </row>
    <row r="10" spans="1:20" s="42" customFormat="1" ht="13" x14ac:dyDescent="0.3">
      <c r="A10" s="42" t="s">
        <v>14</v>
      </c>
      <c r="B10" s="7">
        <f t="shared" ref="B10:M10" si="2">B7-(B8+B9)</f>
        <v>56385166.289999999</v>
      </c>
      <c r="C10" s="7">
        <f t="shared" si="2"/>
        <v>56959936.840000004</v>
      </c>
      <c r="D10" s="7">
        <f t="shared" si="2"/>
        <v>59046388.670000002</v>
      </c>
      <c r="E10" s="7">
        <f t="shared" si="2"/>
        <v>61500356.800000004</v>
      </c>
      <c r="F10" s="7">
        <f t="shared" si="2"/>
        <v>63659215.100000001</v>
      </c>
      <c r="G10" s="7">
        <f t="shared" si="2"/>
        <v>67879300.479999989</v>
      </c>
      <c r="H10" s="7">
        <f t="shared" si="2"/>
        <v>71490060.409999996</v>
      </c>
      <c r="I10" s="7">
        <f t="shared" si="2"/>
        <v>76232483.390000001</v>
      </c>
      <c r="J10" s="7">
        <f t="shared" si="2"/>
        <v>80140335.299999997</v>
      </c>
      <c r="K10" s="7">
        <f t="shared" si="2"/>
        <v>82535115.899999991</v>
      </c>
      <c r="L10" s="7">
        <f t="shared" si="2"/>
        <v>88077794.210000008</v>
      </c>
      <c r="M10" s="7">
        <f t="shared" si="2"/>
        <v>89101835.269999996</v>
      </c>
      <c r="N10" s="7">
        <f>N7-N8</f>
        <v>853381532.98000002</v>
      </c>
      <c r="O10" s="25"/>
    </row>
    <row r="11" spans="1:20" x14ac:dyDescent="0.35">
      <c r="A11" s="22" t="s">
        <v>15</v>
      </c>
      <c r="B11" s="26">
        <f t="shared" ref="B11:N11" si="3">B10/B4*100</f>
        <v>99.202484749724064</v>
      </c>
      <c r="C11" s="26">
        <f t="shared" si="3"/>
        <v>99.179566251455569</v>
      </c>
      <c r="D11" s="26">
        <f t="shared" si="3"/>
        <v>98.942086060161145</v>
      </c>
      <c r="E11" s="26">
        <f t="shared" si="3"/>
        <v>98.777375829269303</v>
      </c>
      <c r="F11" s="26">
        <f t="shared" si="3"/>
        <v>98.590093375505035</v>
      </c>
      <c r="G11" s="26">
        <f t="shared" si="3"/>
        <v>98.114195193265758</v>
      </c>
      <c r="H11" s="26">
        <f t="shared" si="3"/>
        <v>97.896625581524347</v>
      </c>
      <c r="I11" s="26">
        <f t="shared" si="3"/>
        <v>97.254536005938292</v>
      </c>
      <c r="J11" s="26">
        <f t="shared" si="3"/>
        <v>96.698640699815115</v>
      </c>
      <c r="K11" s="26">
        <f t="shared" si="3"/>
        <v>96.130198057986647</v>
      </c>
      <c r="L11" s="26">
        <f t="shared" si="3"/>
        <v>94.960553932747018</v>
      </c>
      <c r="M11" s="26">
        <f t="shared" si="3"/>
        <v>92.169426815638062</v>
      </c>
      <c r="N11" s="26">
        <f t="shared" si="3"/>
        <v>97.026905301952723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99.202484749724064</v>
      </c>
    </row>
    <row r="15" spans="1:20" x14ac:dyDescent="0.35">
      <c r="A15" t="s">
        <v>31</v>
      </c>
      <c r="B15" s="27">
        <f>C11</f>
        <v>99.179566251455569</v>
      </c>
      <c r="S15" s="10"/>
    </row>
    <row r="16" spans="1:20" x14ac:dyDescent="0.35">
      <c r="A16" t="s">
        <v>48</v>
      </c>
      <c r="B16" s="27">
        <f>D11</f>
        <v>98.942086060161145</v>
      </c>
    </row>
    <row r="17" spans="1:16" x14ac:dyDescent="0.35">
      <c r="A17" t="s">
        <v>65</v>
      </c>
      <c r="B17" s="27">
        <f>E11</f>
        <v>98.777375829269303</v>
      </c>
    </row>
    <row r="18" spans="1:16" x14ac:dyDescent="0.35">
      <c r="A18" t="s">
        <v>78</v>
      </c>
      <c r="B18" s="27">
        <f>F11</f>
        <v>98.590093375505035</v>
      </c>
    </row>
    <row r="19" spans="1:16" x14ac:dyDescent="0.35">
      <c r="A19" t="s">
        <v>80</v>
      </c>
      <c r="B19" s="27">
        <f>G11</f>
        <v>98.114195193265758</v>
      </c>
    </row>
    <row r="20" spans="1:16" x14ac:dyDescent="0.35">
      <c r="A20" t="s">
        <v>91</v>
      </c>
      <c r="B20" s="27">
        <f>H11</f>
        <v>97.896625581524347</v>
      </c>
    </row>
    <row r="21" spans="1:16" x14ac:dyDescent="0.35">
      <c r="A21" t="s">
        <v>111</v>
      </c>
      <c r="B21" s="27">
        <f>I11</f>
        <v>97.254536005938292</v>
      </c>
    </row>
    <row r="22" spans="1:16" x14ac:dyDescent="0.35">
      <c r="A22" t="s">
        <v>135</v>
      </c>
      <c r="B22" s="27">
        <f>J11</f>
        <v>96.698640699815115</v>
      </c>
    </row>
    <row r="23" spans="1:16" x14ac:dyDescent="0.35">
      <c r="A23" t="s">
        <v>157</v>
      </c>
      <c r="B23" s="27">
        <f>K11</f>
        <v>96.130198057986647</v>
      </c>
    </row>
    <row r="24" spans="1:16" x14ac:dyDescent="0.35">
      <c r="A24" t="s">
        <v>158</v>
      </c>
      <c r="B24" s="27">
        <f>L11</f>
        <v>94.960553932747018</v>
      </c>
    </row>
    <row r="25" spans="1:16" x14ac:dyDescent="0.35">
      <c r="A25" t="s">
        <v>159</v>
      </c>
      <c r="B25" s="27">
        <f>M11</f>
        <v>92.169426815638062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workbookViewId="0">
      <selection activeCell="E30" sqref="E30"/>
    </sheetView>
  </sheetViews>
  <sheetFormatPr defaultRowHeight="14.5" x14ac:dyDescent="0.35"/>
  <cols>
    <col min="1" max="1" width="28.453125" customWidth="1"/>
    <col min="2" max="10" width="15.9062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27</v>
      </c>
      <c r="B5" s="7">
        <v>259214.06</v>
      </c>
      <c r="C5" s="7">
        <v>265754.03999999998</v>
      </c>
      <c r="D5" s="7">
        <v>241558.08</v>
      </c>
      <c r="E5" s="7">
        <v>206801.74</v>
      </c>
      <c r="F5" s="7">
        <v>153008.74</v>
      </c>
      <c r="G5" s="7">
        <v>95502.89</v>
      </c>
      <c r="H5" s="7">
        <v>300978.71000000002</v>
      </c>
      <c r="I5" s="7">
        <v>4659.72</v>
      </c>
      <c r="J5" s="7">
        <v>1527477.9799999997</v>
      </c>
      <c r="K5" s="1"/>
    </row>
    <row r="6" spans="1:11" x14ac:dyDescent="0.35">
      <c r="A6" s="1" t="s">
        <v>28</v>
      </c>
      <c r="B6" s="7">
        <v>4708.22</v>
      </c>
      <c r="C6" s="7">
        <v>11208.66</v>
      </c>
      <c r="D6" s="7">
        <v>9667.81</v>
      </c>
      <c r="E6" s="7">
        <v>10756.68</v>
      </c>
      <c r="F6" s="7">
        <v>6055.71</v>
      </c>
      <c r="G6" s="7">
        <v>1168.78</v>
      </c>
      <c r="H6" s="7">
        <v>268549.38</v>
      </c>
      <c r="I6" s="7">
        <v>2254.62</v>
      </c>
      <c r="J6" s="7">
        <v>314369.86</v>
      </c>
      <c r="K6" s="1"/>
    </row>
    <row r="7" spans="1:11" x14ac:dyDescent="0.35">
      <c r="A7" s="1" t="s">
        <v>29</v>
      </c>
      <c r="B7" s="7">
        <v>48149074.159999996</v>
      </c>
      <c r="C7" s="7">
        <v>50271042.619999997</v>
      </c>
      <c r="D7" s="7">
        <v>50955440.730000004</v>
      </c>
      <c r="E7" s="7">
        <v>52670715.939999998</v>
      </c>
      <c r="F7" s="7">
        <v>54766251.969999999</v>
      </c>
      <c r="G7" s="7">
        <v>55578765.890000001</v>
      </c>
      <c r="H7" s="7">
        <v>56606339.810000002</v>
      </c>
      <c r="I7" s="7">
        <v>57040513.839999996</v>
      </c>
      <c r="J7" s="7">
        <v>426038144.95999998</v>
      </c>
      <c r="K7" s="1"/>
    </row>
    <row r="8" spans="1:11" x14ac:dyDescent="0.35">
      <c r="A8" s="1" t="s">
        <v>30</v>
      </c>
      <c r="B8" s="7">
        <v>151596</v>
      </c>
      <c r="C8" s="7">
        <v>202444</v>
      </c>
      <c r="D8" s="7">
        <v>278999</v>
      </c>
      <c r="E8" s="7">
        <v>433906</v>
      </c>
      <c r="F8" s="7">
        <v>585468</v>
      </c>
      <c r="G8" s="7">
        <v>643918</v>
      </c>
      <c r="H8" s="8">
        <v>892809</v>
      </c>
      <c r="I8" s="8">
        <v>1492834</v>
      </c>
      <c r="J8" s="7">
        <v>4681974</v>
      </c>
      <c r="K8" s="1"/>
    </row>
    <row r="9" spans="1:11" x14ac:dyDescent="0.35">
      <c r="A9" s="1" t="s">
        <v>14</v>
      </c>
      <c r="B9" s="7">
        <v>47997478.159999996</v>
      </c>
      <c r="C9" s="7">
        <v>50068598.619999997</v>
      </c>
      <c r="D9" s="7">
        <v>50676441.730000004</v>
      </c>
      <c r="E9" s="7">
        <v>52236809.939999998</v>
      </c>
      <c r="F9" s="7">
        <v>54180783.969999999</v>
      </c>
      <c r="G9" s="7">
        <v>54934847.890000001</v>
      </c>
      <c r="H9" s="7">
        <v>55713530.810000002</v>
      </c>
      <c r="I9" s="7">
        <v>55547679.839999996</v>
      </c>
      <c r="J9" s="7">
        <v>421356170.95999998</v>
      </c>
      <c r="K9" s="3"/>
    </row>
    <row r="10" spans="1:11" x14ac:dyDescent="0.35">
      <c r="A10" s="4" t="s">
        <v>15</v>
      </c>
      <c r="B10" s="2">
        <v>99.161008669193478</v>
      </c>
      <c r="C10" s="2">
        <v>99.095528823929769</v>
      </c>
      <c r="D10" s="2">
        <v>99.001922428813486</v>
      </c>
      <c r="E10" s="2">
        <v>98.808417523441619</v>
      </c>
      <c r="F10" s="2">
        <v>98.666220574814375</v>
      </c>
      <c r="G10" s="2">
        <v>98.673951854665901</v>
      </c>
      <c r="H10" s="2">
        <v>98.366422250962074</v>
      </c>
      <c r="I10" s="2">
        <v>97.378747217384245</v>
      </c>
      <c r="J10" s="2">
        <v>98.620230583877017</v>
      </c>
      <c r="K10" s="1"/>
    </row>
    <row r="13" spans="1:11" x14ac:dyDescent="0.35">
      <c r="A13" s="1" t="s">
        <v>2</v>
      </c>
      <c r="B13" s="6">
        <v>99.161008669193478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3</v>
      </c>
      <c r="B14" s="6">
        <v>99.095528823929769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4</v>
      </c>
      <c r="B15" s="6">
        <v>99.001922428813486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5</v>
      </c>
      <c r="B16" s="6">
        <v>98.808417523441619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6</v>
      </c>
      <c r="B17" s="6">
        <v>98.666220574814375</v>
      </c>
    </row>
    <row r="18" spans="1:2" x14ac:dyDescent="0.35">
      <c r="A18" s="1" t="s">
        <v>7</v>
      </c>
      <c r="B18" s="6">
        <v>98.673951854665901</v>
      </c>
    </row>
    <row r="19" spans="1:2" x14ac:dyDescent="0.35">
      <c r="A19" s="1" t="s">
        <v>8</v>
      </c>
      <c r="B19" s="6">
        <v>98.366422250962074</v>
      </c>
    </row>
    <row r="20" spans="1:2" x14ac:dyDescent="0.35">
      <c r="A20" s="1" t="s">
        <v>16</v>
      </c>
      <c r="B20" s="6">
        <v>97.378747217384245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DE23-A2F1-451C-B73A-F4714F93E24C}">
  <dimension ref="B2:V36"/>
  <sheetViews>
    <sheetView zoomScale="85" zoomScaleNormal="85" workbookViewId="0">
      <selection activeCell="O20" sqref="O20"/>
    </sheetView>
  </sheetViews>
  <sheetFormatPr defaultRowHeight="12.5" x14ac:dyDescent="0.25"/>
  <cols>
    <col min="1" max="1" width="2.90625" style="58" customWidth="1"/>
    <col min="2" max="2" width="32.08984375" style="58" customWidth="1"/>
    <col min="3" max="4" width="17.90625" style="58" bestFit="1" customWidth="1"/>
    <col min="5" max="6" width="17.08984375" style="58" bestFit="1" customWidth="1"/>
    <col min="7" max="11" width="17.90625" style="58" bestFit="1" customWidth="1"/>
    <col min="12" max="12" width="17.08984375" style="58" bestFit="1" customWidth="1"/>
    <col min="13" max="13" width="17.08984375" style="58" customWidth="1"/>
    <col min="14" max="14" width="16.90625" style="58" bestFit="1" customWidth="1"/>
    <col min="15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8.906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8.906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8.906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8.906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8.906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8.906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8.906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8.906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8.906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8.906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8.906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8.906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8.906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8.906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8.906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8.906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8.906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8.906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8.906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8.906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8.906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8.906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8.906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8.906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8.906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8.906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8.906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8.906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8.906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8.906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8.906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8.906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8.906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8.906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8.906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8.906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8.906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8.906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8.906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8.906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8.906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8.906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8.906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8.906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8.906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8.906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8.906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8.906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8.906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8.906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8.906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8.906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8.906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8.906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8.906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8.906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8.906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8.906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8.906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8.906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8.906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8.906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8.906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8.90625" style="58"/>
  </cols>
  <sheetData>
    <row r="2" spans="2:22" ht="30" customHeight="1" x14ac:dyDescent="0.25">
      <c r="B2" s="72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101662382</v>
      </c>
      <c r="P5" s="62">
        <f>SUM(C5:O5)</f>
        <v>981193199.07000005</v>
      </c>
    </row>
    <row r="6" spans="2:22" s="42" customFormat="1" x14ac:dyDescent="0.25">
      <c r="B6" s="58" t="s">
        <v>152</v>
      </c>
      <c r="C6" s="69">
        <v>289469.63</v>
      </c>
      <c r="D6" s="69">
        <v>281567.86</v>
      </c>
      <c r="E6" s="69">
        <v>274928.09999999998</v>
      </c>
      <c r="F6" s="69">
        <v>252439.72</v>
      </c>
      <c r="G6" s="69">
        <v>237727.88</v>
      </c>
      <c r="H6" s="59">
        <v>234865.59</v>
      </c>
      <c r="I6" s="59">
        <v>202475.77</v>
      </c>
      <c r="J6" s="59">
        <v>183139.87</v>
      </c>
      <c r="K6" s="59">
        <v>155941.88</v>
      </c>
      <c r="L6" s="69">
        <v>99118.9</v>
      </c>
      <c r="M6" s="69">
        <v>61065.34</v>
      </c>
      <c r="N6" s="39">
        <v>6635.16</v>
      </c>
      <c r="O6" s="59">
        <v>0</v>
      </c>
      <c r="P6" s="63">
        <f>SUM(C6:O6)</f>
        <v>2279375.6999999997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65664.52</v>
      </c>
      <c r="I7" s="69">
        <v>85059.11</v>
      </c>
      <c r="J7" s="69">
        <v>77859.63</v>
      </c>
      <c r="K7" s="69">
        <v>73964.210000000006</v>
      </c>
      <c r="L7" s="69">
        <v>41209.94</v>
      </c>
      <c r="M7" s="58">
        <v>50663.42</v>
      </c>
      <c r="N7" s="39">
        <v>280.79000000000002</v>
      </c>
      <c r="O7" s="69">
        <v>0.22</v>
      </c>
      <c r="P7" s="63">
        <f>SUM(C7:O7)</f>
        <v>654207.61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57188790</v>
      </c>
      <c r="E8" s="63">
        <f t="shared" si="0"/>
        <v>59447615.700000003</v>
      </c>
      <c r="F8" s="63">
        <f t="shared" si="0"/>
        <v>62066472.540000007</v>
      </c>
      <c r="G8" s="63">
        <f>G5-G6+G7</f>
        <v>64415443.68</v>
      </c>
      <c r="H8" s="63">
        <f>H5-H6+H7</f>
        <v>69014774.139999986</v>
      </c>
      <c r="I8" s="63">
        <f t="shared" ref="I8:N8" si="1">I5-I6+I7</f>
        <v>72908655.469999999</v>
      </c>
      <c r="J8" s="63">
        <f t="shared" si="1"/>
        <v>78279221.419999987</v>
      </c>
      <c r="K8" s="63">
        <f t="shared" si="1"/>
        <v>82794404.789999992</v>
      </c>
      <c r="L8" s="63">
        <f t="shared" si="1"/>
        <v>85799727.419999987</v>
      </c>
      <c r="M8" s="63">
        <f t="shared" si="1"/>
        <v>92741578.310000002</v>
      </c>
      <c r="N8" s="63">
        <f t="shared" si="1"/>
        <v>96665436.210000008</v>
      </c>
      <c r="O8" s="63">
        <f t="shared" ref="O8" si="2">O5-O6+O7</f>
        <v>101662382.22</v>
      </c>
      <c r="P8" s="63">
        <f>P5-P6+P7</f>
        <v>979568030.98000002</v>
      </c>
    </row>
    <row r="9" spans="2:22" s="42" customFormat="1" x14ac:dyDescent="0.25">
      <c r="B9" s="58" t="s">
        <v>155</v>
      </c>
      <c r="C9" s="59">
        <v>198143.52</v>
      </c>
      <c r="D9" s="59">
        <v>228759.16</v>
      </c>
      <c r="E9" s="59">
        <v>401214.73</v>
      </c>
      <c r="F9" s="59">
        <v>566113.43000000005</v>
      </c>
      <c r="G9" s="59">
        <v>756111.64</v>
      </c>
      <c r="H9" s="59">
        <v>1134361.33</v>
      </c>
      <c r="I9" s="59">
        <v>1418442.79</v>
      </c>
      <c r="J9" s="59">
        <v>2000417.06</v>
      </c>
      <c r="K9" s="59">
        <v>2591358.98</v>
      </c>
      <c r="L9" s="59">
        <v>3172473.5</v>
      </c>
      <c r="M9" s="59">
        <v>4424719.8600000003</v>
      </c>
      <c r="N9" s="59">
        <v>6389877.8399999999</v>
      </c>
      <c r="O9" s="59">
        <v>72855562.569999993</v>
      </c>
      <c r="P9" s="63">
        <f>SUM(C9:O9)</f>
        <v>96137556.409999996</v>
      </c>
    </row>
    <row r="10" spans="2:22" s="42" customFormat="1" x14ac:dyDescent="0.25">
      <c r="B10" s="58" t="s">
        <v>156</v>
      </c>
      <c r="C10" s="59">
        <v>219.27</v>
      </c>
      <c r="D10" s="59">
        <v>94</v>
      </c>
      <c r="E10" s="59">
        <v>12.3</v>
      </c>
      <c r="F10" s="59">
        <v>2.31</v>
      </c>
      <c r="G10" s="59">
        <v>116.94</v>
      </c>
      <c r="H10" s="59">
        <v>1112.33</v>
      </c>
      <c r="I10" s="59">
        <v>152.27000000000001</v>
      </c>
      <c r="J10" s="59">
        <v>88</v>
      </c>
      <c r="K10" s="59">
        <v>998.96</v>
      </c>
      <c r="L10" s="59">
        <v>613.44000000000005</v>
      </c>
      <c r="M10" s="59">
        <v>2631.72</v>
      </c>
      <c r="N10" s="59">
        <v>243918.99</v>
      </c>
      <c r="O10" s="59">
        <v>219113.9</v>
      </c>
      <c r="P10" s="63">
        <f>SUM(C10:O10)</f>
        <v>469074.43</v>
      </c>
    </row>
    <row r="11" spans="2:22" s="42" customFormat="1" ht="13" x14ac:dyDescent="0.3">
      <c r="B11" s="42" t="s">
        <v>14</v>
      </c>
      <c r="C11" s="7">
        <f t="shared" ref="C11:N11" si="3">C8-(C9+C10)</f>
        <v>56385166.289999999</v>
      </c>
      <c r="D11" s="7">
        <f t="shared" si="3"/>
        <v>56959936.840000004</v>
      </c>
      <c r="E11" s="7">
        <f t="shared" si="3"/>
        <v>59046388.670000002</v>
      </c>
      <c r="F11" s="7">
        <f t="shared" si="3"/>
        <v>61500356.800000004</v>
      </c>
      <c r="G11" s="7">
        <f t="shared" si="3"/>
        <v>63659215.100000001</v>
      </c>
      <c r="H11" s="7">
        <f t="shared" si="3"/>
        <v>67879300.479999989</v>
      </c>
      <c r="I11" s="7">
        <f t="shared" si="3"/>
        <v>71490060.409999996</v>
      </c>
      <c r="J11" s="7">
        <f t="shared" si="3"/>
        <v>76278716.359999985</v>
      </c>
      <c r="K11" s="7">
        <f t="shared" si="3"/>
        <v>80202046.849999994</v>
      </c>
      <c r="L11" s="7">
        <f t="shared" si="3"/>
        <v>82626640.479999989</v>
      </c>
      <c r="M11" s="7">
        <f t="shared" si="3"/>
        <v>88314226.730000004</v>
      </c>
      <c r="N11" s="7">
        <f t="shared" si="3"/>
        <v>90031639.38000001</v>
      </c>
      <c r="O11" s="7">
        <f t="shared" ref="O11" si="4">O8-(O9+O10)</f>
        <v>28587705.75</v>
      </c>
      <c r="P11" s="7">
        <f>P8-P9</f>
        <v>883430474.57000005</v>
      </c>
      <c r="Q11" s="25"/>
    </row>
    <row r="12" spans="2:22" ht="13" x14ac:dyDescent="0.3">
      <c r="B12" s="22" t="s">
        <v>15</v>
      </c>
      <c r="C12" s="26">
        <f t="shared" ref="C12:P12" si="5">C11/C5*100</f>
        <v>99.202484749724064</v>
      </c>
      <c r="D12" s="26">
        <f t="shared" si="5"/>
        <v>99.179566251455569</v>
      </c>
      <c r="E12" s="26">
        <f t="shared" si="5"/>
        <v>98.942086060161145</v>
      </c>
      <c r="F12" s="26">
        <f t="shared" si="5"/>
        <v>98.777375829269303</v>
      </c>
      <c r="G12" s="26">
        <f t="shared" si="5"/>
        <v>98.590093375505035</v>
      </c>
      <c r="H12" s="26">
        <f t="shared" si="5"/>
        <v>98.114195193265758</v>
      </c>
      <c r="I12" s="26">
        <f t="shared" si="5"/>
        <v>97.896625581524347</v>
      </c>
      <c r="J12" s="26">
        <f t="shared" si="5"/>
        <v>97.313518290727856</v>
      </c>
      <c r="K12" s="26">
        <f t="shared" si="5"/>
        <v>96.773102866439956</v>
      </c>
      <c r="L12" s="26">
        <f t="shared" si="5"/>
        <v>96.236798453547166</v>
      </c>
      <c r="M12" s="26">
        <f t="shared" si="5"/>
        <v>95.21546225860024</v>
      </c>
      <c r="N12" s="26">
        <f t="shared" si="5"/>
        <v>93.131242154343894</v>
      </c>
      <c r="O12" s="26">
        <f t="shared" si="5"/>
        <v>28.120239942833525</v>
      </c>
      <c r="P12" s="26">
        <f t="shared" si="5"/>
        <v>90.036343036961313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99.202484749724064</v>
      </c>
    </row>
    <row r="16" spans="2:22" x14ac:dyDescent="0.25">
      <c r="B16" s="58" t="s">
        <v>31</v>
      </c>
      <c r="C16" s="70">
        <f>D12</f>
        <v>99.179566251455569</v>
      </c>
      <c r="U16" s="10"/>
    </row>
    <row r="17" spans="2:3" x14ac:dyDescent="0.25">
      <c r="B17" s="58" t="s">
        <v>48</v>
      </c>
      <c r="C17" s="70">
        <f>E12</f>
        <v>98.942086060161145</v>
      </c>
    </row>
    <row r="18" spans="2:3" x14ac:dyDescent="0.25">
      <c r="B18" s="58" t="s">
        <v>65</v>
      </c>
      <c r="C18" s="70">
        <f>F12</f>
        <v>98.777375829269303</v>
      </c>
    </row>
    <row r="19" spans="2:3" x14ac:dyDescent="0.25">
      <c r="B19" s="58" t="s">
        <v>78</v>
      </c>
      <c r="C19" s="70">
        <f>G12</f>
        <v>98.590093375505035</v>
      </c>
    </row>
    <row r="20" spans="2:3" x14ac:dyDescent="0.25">
      <c r="B20" s="58" t="s">
        <v>80</v>
      </c>
      <c r="C20" s="70">
        <f>H12</f>
        <v>98.114195193265758</v>
      </c>
    </row>
    <row r="21" spans="2:3" x14ac:dyDescent="0.25">
      <c r="B21" s="58" t="s">
        <v>91</v>
      </c>
      <c r="C21" s="70">
        <f>I12</f>
        <v>97.896625581524347</v>
      </c>
    </row>
    <row r="22" spans="2:3" x14ac:dyDescent="0.25">
      <c r="B22" s="58" t="s">
        <v>111</v>
      </c>
      <c r="C22" s="70">
        <f>J12</f>
        <v>97.313518290727856</v>
      </c>
    </row>
    <row r="23" spans="2:3" x14ac:dyDescent="0.25">
      <c r="B23" s="58" t="s">
        <v>135</v>
      </c>
      <c r="C23" s="70">
        <f>K12</f>
        <v>96.773102866439956</v>
      </c>
    </row>
    <row r="24" spans="2:3" x14ac:dyDescent="0.25">
      <c r="B24" s="58" t="s">
        <v>157</v>
      </c>
      <c r="C24" s="70">
        <f>L12</f>
        <v>96.236798453547166</v>
      </c>
    </row>
    <row r="25" spans="2:3" x14ac:dyDescent="0.25">
      <c r="B25" s="58" t="s">
        <v>158</v>
      </c>
      <c r="C25" s="70">
        <f>M12</f>
        <v>95.21546225860024</v>
      </c>
    </row>
    <row r="26" spans="2:3" x14ac:dyDescent="0.25">
      <c r="B26" s="58" t="s">
        <v>159</v>
      </c>
      <c r="C26" s="70">
        <f>N12</f>
        <v>93.131242154343894</v>
      </c>
    </row>
    <row r="27" spans="2:3" x14ac:dyDescent="0.25">
      <c r="B27" s="58" t="s">
        <v>160</v>
      </c>
      <c r="C27" s="70">
        <f>O12</f>
        <v>28.120239942833525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honeticPr fontId="15" type="noConversion"/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3AB9-9017-4B95-A12E-5D1E00FD2943}">
  <dimension ref="B2:V36"/>
  <sheetViews>
    <sheetView zoomScale="90" zoomScaleNormal="90" workbookViewId="0">
      <selection activeCell="B14" sqref="B14:C14"/>
    </sheetView>
  </sheetViews>
  <sheetFormatPr defaultRowHeight="12.5" x14ac:dyDescent="0.25"/>
  <cols>
    <col min="1" max="1" width="2.90625" style="58" customWidth="1"/>
    <col min="2" max="2" width="32.08984375" style="58" customWidth="1"/>
    <col min="3" max="4" width="17.90625" style="58" bestFit="1" customWidth="1"/>
    <col min="5" max="6" width="17.08984375" style="58" bestFit="1" customWidth="1"/>
    <col min="7" max="11" width="17.90625" style="58" bestFit="1" customWidth="1"/>
    <col min="12" max="12" width="17.08984375" style="58" bestFit="1" customWidth="1"/>
    <col min="13" max="13" width="17.08984375" style="58" customWidth="1"/>
    <col min="14" max="14" width="16.90625" style="58" bestFit="1" customWidth="1"/>
    <col min="15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8.906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8.906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8.906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8.906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8.906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8.906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8.906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8.906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8.906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8.906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8.906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8.906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8.906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8.906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8.906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8.906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8.906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8.906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8.906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8.906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8.906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8.906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8.906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8.906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8.906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8.906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8.906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8.906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8.906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8.906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8.906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8.906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8.906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8.906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8.906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8.906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8.906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8.906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8.906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8.906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8.906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8.906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8.906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8.906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8.906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8.906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8.906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8.906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8.906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8.906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8.906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8.906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8.906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8.906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8.906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8.906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8.906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8.906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8.906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8.906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8.906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8.906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8.906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8.90625" style="58"/>
  </cols>
  <sheetData>
    <row r="2" spans="2:22" ht="30" customHeight="1" x14ac:dyDescent="0.25">
      <c r="B2" s="75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101929569.65000001</v>
      </c>
      <c r="P5" s="62">
        <f>SUM(C5:O5)</f>
        <v>981460386.72000003</v>
      </c>
    </row>
    <row r="6" spans="2:22" s="42" customFormat="1" x14ac:dyDescent="0.25">
      <c r="B6" s="58" t="s">
        <v>152</v>
      </c>
      <c r="C6" s="69">
        <v>289469.63</v>
      </c>
      <c r="D6" s="69">
        <v>281567.86</v>
      </c>
      <c r="E6" s="69">
        <v>274928.11</v>
      </c>
      <c r="F6" s="69">
        <v>252439.73</v>
      </c>
      <c r="G6" s="69">
        <v>237727.88</v>
      </c>
      <c r="H6" s="59">
        <v>234865.59</v>
      </c>
      <c r="I6" s="59">
        <v>202476.56</v>
      </c>
      <c r="J6" s="59">
        <v>183139.87</v>
      </c>
      <c r="K6" s="59">
        <v>156511.23000000001</v>
      </c>
      <c r="L6" s="69">
        <v>99121.46</v>
      </c>
      <c r="M6" s="69">
        <v>61065.35</v>
      </c>
      <c r="N6" s="39">
        <v>6635.17</v>
      </c>
      <c r="O6" s="59">
        <v>0</v>
      </c>
      <c r="P6" s="63">
        <f>SUM(C6:O6)</f>
        <v>2279948.44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66398.720000000001</v>
      </c>
      <c r="I7" s="69">
        <v>85901.61</v>
      </c>
      <c r="J7" s="69">
        <v>78386.2</v>
      </c>
      <c r="K7" s="69">
        <v>75420.570000000007</v>
      </c>
      <c r="L7" s="69">
        <v>41254.21</v>
      </c>
      <c r="M7" s="58">
        <v>50663.42</v>
      </c>
      <c r="N7" s="39">
        <v>280.87</v>
      </c>
      <c r="O7" s="69">
        <v>0.28000000000000003</v>
      </c>
      <c r="P7" s="63">
        <f>SUM(C7:O7)</f>
        <v>657811.65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57188790</v>
      </c>
      <c r="E8" s="63">
        <f t="shared" si="0"/>
        <v>59447615.690000005</v>
      </c>
      <c r="F8" s="63">
        <f t="shared" si="0"/>
        <v>62066472.530000009</v>
      </c>
      <c r="G8" s="63">
        <f>G5-G6+G7</f>
        <v>64415443.68</v>
      </c>
      <c r="H8" s="63">
        <f>H5-H6+H7</f>
        <v>69015508.339999989</v>
      </c>
      <c r="I8" s="63">
        <f t="shared" ref="I8:J8" si="1">I5-I6+I7</f>
        <v>72909497.179999992</v>
      </c>
      <c r="J8" s="63">
        <f t="shared" si="1"/>
        <v>78279747.989999995</v>
      </c>
      <c r="K8" s="63">
        <f t="shared" ref="K8:P8" si="2">K5-K6+K7</f>
        <v>82795291.799999982</v>
      </c>
      <c r="L8" s="63">
        <f t="shared" si="2"/>
        <v>85799769.129999995</v>
      </c>
      <c r="M8" s="63">
        <f t="shared" si="2"/>
        <v>92741578.300000012</v>
      </c>
      <c r="N8" s="63">
        <f t="shared" si="2"/>
        <v>96665436.280000001</v>
      </c>
      <c r="O8" s="63">
        <f t="shared" si="2"/>
        <v>101929569.93000001</v>
      </c>
      <c r="P8" s="63">
        <f t="shared" si="2"/>
        <v>979838249.92999995</v>
      </c>
    </row>
    <row r="9" spans="2:22" s="42" customFormat="1" x14ac:dyDescent="0.25">
      <c r="B9" s="58" t="s">
        <v>155</v>
      </c>
      <c r="C9" s="59">
        <v>192820.54</v>
      </c>
      <c r="D9" s="59">
        <v>219357.78</v>
      </c>
      <c r="E9" s="59">
        <v>389118.69</v>
      </c>
      <c r="F9" s="59">
        <v>547665.62</v>
      </c>
      <c r="G9" s="59">
        <v>727294.36</v>
      </c>
      <c r="H9" s="59">
        <v>1089117.97</v>
      </c>
      <c r="I9" s="59">
        <v>1356531.67</v>
      </c>
      <c r="J9" s="59">
        <v>1962542.3</v>
      </c>
      <c r="K9" s="59">
        <v>2537876.39</v>
      </c>
      <c r="L9" s="59">
        <v>3081426.67</v>
      </c>
      <c r="M9" s="59">
        <v>4227144.51</v>
      </c>
      <c r="N9" s="59">
        <v>5756274.9900000002</v>
      </c>
      <c r="O9" s="59">
        <v>46739243.759999998</v>
      </c>
      <c r="P9" s="63">
        <f>SUM(C9:O9)</f>
        <v>68826415.25</v>
      </c>
    </row>
    <row r="10" spans="2:22" s="42" customFormat="1" x14ac:dyDescent="0.25">
      <c r="B10" s="58" t="s">
        <v>156</v>
      </c>
      <c r="C10" s="59">
        <v>219.27</v>
      </c>
      <c r="D10" s="59">
        <v>0</v>
      </c>
      <c r="E10" s="59">
        <v>12.3</v>
      </c>
      <c r="F10" s="59">
        <v>2.31</v>
      </c>
      <c r="G10" s="59">
        <v>229.34</v>
      </c>
      <c r="H10" s="59">
        <v>1112.33</v>
      </c>
      <c r="I10" s="59">
        <v>220.35</v>
      </c>
      <c r="J10" s="59">
        <v>106.5</v>
      </c>
      <c r="K10" s="59">
        <v>1008.94</v>
      </c>
      <c r="L10" s="59">
        <v>128.69999999999999</v>
      </c>
      <c r="M10" s="59">
        <v>871.08</v>
      </c>
      <c r="N10" s="59">
        <v>170271.03</v>
      </c>
      <c r="O10" s="59">
        <v>365839.27</v>
      </c>
      <c r="P10" s="63">
        <f>SUM(C10:O10)</f>
        <v>540021.42000000004</v>
      </c>
    </row>
    <row r="11" spans="2:22" s="42" customFormat="1" ht="13" x14ac:dyDescent="0.3">
      <c r="B11" s="42" t="s">
        <v>14</v>
      </c>
      <c r="C11" s="7">
        <f t="shared" ref="C11:O11" si="3">C8-(C9+C10)</f>
        <v>56390489.269999996</v>
      </c>
      <c r="D11" s="7">
        <f t="shared" si="3"/>
        <v>56969432.219999999</v>
      </c>
      <c r="E11" s="7">
        <f t="shared" si="3"/>
        <v>59058484.700000003</v>
      </c>
      <c r="F11" s="7">
        <f t="shared" si="3"/>
        <v>61518804.600000009</v>
      </c>
      <c r="G11" s="7">
        <f t="shared" si="3"/>
        <v>63687919.979999997</v>
      </c>
      <c r="H11" s="7">
        <f t="shared" si="3"/>
        <v>67925278.039999992</v>
      </c>
      <c r="I11" s="7">
        <f t="shared" si="3"/>
        <v>71552745.159999996</v>
      </c>
      <c r="J11" s="7">
        <f t="shared" si="3"/>
        <v>76317099.189999998</v>
      </c>
      <c r="K11" s="7">
        <f t="shared" si="3"/>
        <v>80256406.469999984</v>
      </c>
      <c r="L11" s="7">
        <f t="shared" si="3"/>
        <v>82718213.75999999</v>
      </c>
      <c r="M11" s="7">
        <f t="shared" si="3"/>
        <v>88513562.710000008</v>
      </c>
      <c r="N11" s="7">
        <f t="shared" si="3"/>
        <v>90738890.260000005</v>
      </c>
      <c r="O11" s="7">
        <f t="shared" si="3"/>
        <v>54824486.900000006</v>
      </c>
      <c r="P11" s="7">
        <f>P8-P9</f>
        <v>911011834.67999995</v>
      </c>
      <c r="Q11" s="25"/>
    </row>
    <row r="12" spans="2:22" ht="13" x14ac:dyDescent="0.3">
      <c r="B12" s="22" t="s">
        <v>15</v>
      </c>
      <c r="C12" s="26">
        <f t="shared" ref="C12:P12" si="4">C11/C5*100</f>
        <v>99.211849851878</v>
      </c>
      <c r="D12" s="26">
        <f t="shared" si="4"/>
        <v>99.196099761182538</v>
      </c>
      <c r="E12" s="26">
        <f t="shared" si="4"/>
        <v>98.962354978687813</v>
      </c>
      <c r="F12" s="26">
        <f t="shared" si="4"/>
        <v>98.807005336619142</v>
      </c>
      <c r="G12" s="26">
        <f t="shared" si="4"/>
        <v>98.634549104264607</v>
      </c>
      <c r="H12" s="26">
        <f t="shared" si="4"/>
        <v>98.180652143535596</v>
      </c>
      <c r="I12" s="26">
        <f t="shared" si="4"/>
        <v>97.982464444510725</v>
      </c>
      <c r="J12" s="26">
        <f t="shared" si="4"/>
        <v>97.362485662066788</v>
      </c>
      <c r="K12" s="26">
        <f>K11/K5*100</f>
        <v>96.838694073954628</v>
      </c>
      <c r="L12" s="26">
        <f>L11/L5*100</f>
        <v>96.343455570911445</v>
      </c>
      <c r="M12" s="26">
        <f>M11/M5*100</f>
        <v>95.430375168821342</v>
      </c>
      <c r="N12" s="26">
        <f>N11/N5*100</f>
        <v>93.862842216530311</v>
      </c>
      <c r="O12" s="26">
        <f>O11/O5*100</f>
        <v>53.786636290384848</v>
      </c>
      <c r="P12" s="26">
        <f t="shared" si="4"/>
        <v>92.822068726030167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99.211849851878</v>
      </c>
    </row>
    <row r="16" spans="2:22" x14ac:dyDescent="0.25">
      <c r="B16" s="58" t="s">
        <v>31</v>
      </c>
      <c r="C16" s="70">
        <f>D12</f>
        <v>99.196099761182538</v>
      </c>
      <c r="U16" s="10"/>
    </row>
    <row r="17" spans="2:3" x14ac:dyDescent="0.25">
      <c r="B17" s="58" t="s">
        <v>48</v>
      </c>
      <c r="C17" s="70">
        <f>E12</f>
        <v>98.962354978687813</v>
      </c>
    </row>
    <row r="18" spans="2:3" x14ac:dyDescent="0.25">
      <c r="B18" s="58" t="s">
        <v>65</v>
      </c>
      <c r="C18" s="70">
        <f>F12</f>
        <v>98.807005336619142</v>
      </c>
    </row>
    <row r="19" spans="2:3" x14ac:dyDescent="0.25">
      <c r="B19" s="58" t="s">
        <v>78</v>
      </c>
      <c r="C19" s="70">
        <f>G12</f>
        <v>98.634549104264607</v>
      </c>
    </row>
    <row r="20" spans="2:3" x14ac:dyDescent="0.25">
      <c r="B20" s="58" t="s">
        <v>80</v>
      </c>
      <c r="C20" s="70">
        <f>H12</f>
        <v>98.180652143535596</v>
      </c>
    </row>
    <row r="21" spans="2:3" x14ac:dyDescent="0.25">
      <c r="B21" s="58" t="s">
        <v>91</v>
      </c>
      <c r="C21" s="70">
        <f>I12</f>
        <v>97.982464444510725</v>
      </c>
    </row>
    <row r="22" spans="2:3" x14ac:dyDescent="0.25">
      <c r="B22" s="58" t="s">
        <v>111</v>
      </c>
      <c r="C22" s="70">
        <f>J12</f>
        <v>97.362485662066788</v>
      </c>
    </row>
    <row r="23" spans="2:3" x14ac:dyDescent="0.25">
      <c r="B23" s="58" t="s">
        <v>135</v>
      </c>
      <c r="C23" s="70">
        <f>K12</f>
        <v>96.838694073954628</v>
      </c>
    </row>
    <row r="24" spans="2:3" x14ac:dyDescent="0.25">
      <c r="B24" s="58" t="s">
        <v>157</v>
      </c>
      <c r="C24" s="70">
        <f>L12</f>
        <v>96.343455570911445</v>
      </c>
    </row>
    <row r="25" spans="2:3" x14ac:dyDescent="0.25">
      <c r="B25" s="58" t="s">
        <v>158</v>
      </c>
      <c r="C25" s="70">
        <f>M12</f>
        <v>95.430375168821342</v>
      </c>
    </row>
    <row r="26" spans="2:3" x14ac:dyDescent="0.25">
      <c r="B26" s="58" t="s">
        <v>159</v>
      </c>
      <c r="C26" s="70">
        <f>N12</f>
        <v>93.862842216530311</v>
      </c>
    </row>
    <row r="27" spans="2:3" x14ac:dyDescent="0.25">
      <c r="B27" s="58" t="s">
        <v>160</v>
      </c>
      <c r="C27" s="70">
        <f>O12</f>
        <v>53.786636290384848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F340-F927-41FD-85D1-05A688D56648}">
  <dimension ref="B2:V36"/>
  <sheetViews>
    <sheetView zoomScale="80" zoomScaleNormal="80" workbookViewId="0">
      <selection activeCell="B29" sqref="B29"/>
    </sheetView>
  </sheetViews>
  <sheetFormatPr defaultRowHeight="12.5" x14ac:dyDescent="0.25"/>
  <cols>
    <col min="1" max="1" width="2.90625" style="58" customWidth="1"/>
    <col min="2" max="2" width="32.08984375" style="58" customWidth="1"/>
    <col min="3" max="4" width="17.90625" style="58" bestFit="1" customWidth="1"/>
    <col min="5" max="6" width="17.08984375" style="58" bestFit="1" customWidth="1"/>
    <col min="7" max="11" width="17.90625" style="58" bestFit="1" customWidth="1"/>
    <col min="12" max="12" width="17.08984375" style="58" bestFit="1" customWidth="1"/>
    <col min="13" max="13" width="17.08984375" style="58" customWidth="1"/>
    <col min="14" max="14" width="16.90625" style="58" bestFit="1" customWidth="1"/>
    <col min="15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9.363281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9.363281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9.363281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9.363281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9.363281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9.363281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9.363281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9.363281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9.363281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9.363281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9.363281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9.363281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9.363281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9.363281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9.363281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9.363281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9.363281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9.363281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9.363281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9.363281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9.363281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9.363281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9.363281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9.363281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9.363281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9.363281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9.363281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9.363281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9.363281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9.363281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9.363281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9.363281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9.363281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9.363281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9.363281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9.363281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9.363281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9.363281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9.363281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9.363281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9.363281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9.363281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9.363281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9.363281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9.363281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9.363281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9.363281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9.363281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9.363281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9.363281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9.363281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9.363281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9.363281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9.363281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9.363281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9.363281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9.363281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9.363281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9.363281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9.363281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9.363281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9.363281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9.363281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9.36328125" style="58"/>
  </cols>
  <sheetData>
    <row r="2" spans="2:22" ht="30" customHeight="1" x14ac:dyDescent="0.25">
      <c r="B2" s="74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101660153.77</v>
      </c>
      <c r="P5" s="62">
        <f>SUM(C5:O5)</f>
        <v>981190970.84000003</v>
      </c>
    </row>
    <row r="6" spans="2:22" s="42" customFormat="1" x14ac:dyDescent="0.25">
      <c r="B6" s="58" t="s">
        <v>152</v>
      </c>
      <c r="C6" s="69">
        <v>289469.63</v>
      </c>
      <c r="D6" s="69">
        <v>281567.86</v>
      </c>
      <c r="E6" s="69">
        <v>274928.11</v>
      </c>
      <c r="F6" s="69">
        <v>252439.73</v>
      </c>
      <c r="G6" s="69">
        <v>237727.88</v>
      </c>
      <c r="H6" s="59">
        <v>234865.59</v>
      </c>
      <c r="I6" s="59">
        <v>202476.56</v>
      </c>
      <c r="J6" s="59">
        <v>183139.87</v>
      </c>
      <c r="K6" s="59">
        <v>156511.23000000001</v>
      </c>
      <c r="L6" s="69">
        <v>99121.46</v>
      </c>
      <c r="M6" s="69">
        <v>61065.35</v>
      </c>
      <c r="N6" s="39">
        <v>6635.17</v>
      </c>
      <c r="O6" s="59">
        <v>7.88</v>
      </c>
      <c r="P6" s="63">
        <f>SUM(C6:O6)</f>
        <v>2279956.3199999998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66398.720000000001</v>
      </c>
      <c r="I7" s="69">
        <v>85901.61</v>
      </c>
      <c r="J7" s="69">
        <v>78386.2</v>
      </c>
      <c r="K7" s="69">
        <v>76267.03</v>
      </c>
      <c r="L7" s="69">
        <v>41254.21</v>
      </c>
      <c r="M7" s="58">
        <v>50663.42</v>
      </c>
      <c r="N7" s="39">
        <v>313.83999999999997</v>
      </c>
      <c r="O7" s="69">
        <v>0.28999999999999998</v>
      </c>
      <c r="P7" s="63">
        <f>SUM(C7:O7)</f>
        <v>658691.09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57188790</v>
      </c>
      <c r="E8" s="63">
        <f t="shared" si="0"/>
        <v>59447615.690000005</v>
      </c>
      <c r="F8" s="63">
        <f t="shared" si="0"/>
        <v>62066472.530000009</v>
      </c>
      <c r="G8" s="63">
        <f>G5-G6+G7</f>
        <v>64415443.68</v>
      </c>
      <c r="H8" s="63">
        <f>H5-H6+H7</f>
        <v>69015508.339999989</v>
      </c>
      <c r="I8" s="63">
        <f t="shared" ref="I8:P8" si="1">I5-I6+I7</f>
        <v>72909497.179999992</v>
      </c>
      <c r="J8" s="63">
        <f t="shared" si="1"/>
        <v>78279747.989999995</v>
      </c>
      <c r="K8" s="63">
        <f t="shared" si="1"/>
        <v>82796138.25999999</v>
      </c>
      <c r="L8" s="63">
        <f t="shared" si="1"/>
        <v>85799769.129999995</v>
      </c>
      <c r="M8" s="63">
        <f t="shared" si="1"/>
        <v>92741578.300000012</v>
      </c>
      <c r="N8" s="63">
        <f t="shared" si="1"/>
        <v>96665469.25</v>
      </c>
      <c r="O8" s="63">
        <f t="shared" si="1"/>
        <v>101660146.18000001</v>
      </c>
      <c r="P8" s="63">
        <f t="shared" si="1"/>
        <v>979569705.61000001</v>
      </c>
    </row>
    <row r="9" spans="2:22" s="42" customFormat="1" x14ac:dyDescent="0.25">
      <c r="B9" s="58" t="s">
        <v>155</v>
      </c>
      <c r="C9" s="59">
        <v>192820.54</v>
      </c>
      <c r="D9" s="59">
        <v>219357.78</v>
      </c>
      <c r="E9" s="59">
        <v>389118.69</v>
      </c>
      <c r="F9" s="59">
        <v>547665.62</v>
      </c>
      <c r="G9" s="59">
        <v>727294.36</v>
      </c>
      <c r="H9" s="59">
        <v>1089117.97</v>
      </c>
      <c r="I9" s="59">
        <v>1356531.67</v>
      </c>
      <c r="J9" s="59">
        <v>1962542.3</v>
      </c>
      <c r="K9" s="59">
        <v>2489235.0699999998</v>
      </c>
      <c r="L9" s="59">
        <v>3006713.08</v>
      </c>
      <c r="M9" s="59">
        <v>4067805.15</v>
      </c>
      <c r="N9" s="59">
        <v>5227304.28</v>
      </c>
      <c r="O9" s="59">
        <v>20179451.489999998</v>
      </c>
      <c r="P9" s="63">
        <f>SUM(C9:O9)</f>
        <v>41454958</v>
      </c>
    </row>
    <row r="10" spans="2:22" s="42" customFormat="1" x14ac:dyDescent="0.25">
      <c r="B10" s="58" t="s">
        <v>156</v>
      </c>
      <c r="C10" s="59">
        <v>219.27</v>
      </c>
      <c r="D10" s="59">
        <v>0</v>
      </c>
      <c r="E10" s="59">
        <v>12.3</v>
      </c>
      <c r="F10" s="59">
        <v>2.31</v>
      </c>
      <c r="G10" s="59">
        <v>229.34</v>
      </c>
      <c r="H10" s="59">
        <v>1112.33</v>
      </c>
      <c r="I10" s="59">
        <v>220.35</v>
      </c>
      <c r="J10" s="59">
        <v>106.5</v>
      </c>
      <c r="K10" s="59">
        <v>1636.78</v>
      </c>
      <c r="L10" s="59">
        <v>228.7</v>
      </c>
      <c r="M10" s="59">
        <v>678.43</v>
      </c>
      <c r="N10" s="59">
        <v>155082.96</v>
      </c>
      <c r="O10" s="59">
        <v>455579.98</v>
      </c>
      <c r="P10" s="63">
        <f>SUM(C10:O10)</f>
        <v>615109.25</v>
      </c>
    </row>
    <row r="11" spans="2:22" s="42" customFormat="1" ht="13" x14ac:dyDescent="0.3">
      <c r="B11" s="42" t="s">
        <v>14</v>
      </c>
      <c r="C11" s="7">
        <f t="shared" ref="C11:J11" si="2">C8-(C9+C10)</f>
        <v>56390489.269999996</v>
      </c>
      <c r="D11" s="7">
        <f t="shared" si="2"/>
        <v>56969432.219999999</v>
      </c>
      <c r="E11" s="7">
        <f t="shared" si="2"/>
        <v>59058484.700000003</v>
      </c>
      <c r="F11" s="7">
        <f t="shared" si="2"/>
        <v>61518804.600000009</v>
      </c>
      <c r="G11" s="7">
        <f t="shared" si="2"/>
        <v>63687919.979999997</v>
      </c>
      <c r="H11" s="7">
        <f t="shared" si="2"/>
        <v>67925278.039999992</v>
      </c>
      <c r="I11" s="7">
        <f t="shared" si="2"/>
        <v>71552745.159999996</v>
      </c>
      <c r="J11" s="7">
        <f t="shared" si="2"/>
        <v>76317099.189999998</v>
      </c>
      <c r="K11" s="7">
        <f>K8-(K9+K10)</f>
        <v>80305266.409999996</v>
      </c>
      <c r="L11" s="7">
        <f t="shared" ref="L11:O11" si="3">L8-(L9+L10)</f>
        <v>82792827.349999994</v>
      </c>
      <c r="M11" s="7">
        <f t="shared" si="3"/>
        <v>88673094.720000014</v>
      </c>
      <c r="N11" s="7">
        <f t="shared" si="3"/>
        <v>91283082.010000005</v>
      </c>
      <c r="O11" s="7">
        <f t="shared" si="3"/>
        <v>81025114.710000008</v>
      </c>
      <c r="P11" s="7">
        <f>P8-P9</f>
        <v>938114747.61000001</v>
      </c>
      <c r="Q11" s="25"/>
    </row>
    <row r="12" spans="2:22" ht="13" x14ac:dyDescent="0.3">
      <c r="B12" s="22" t="s">
        <v>15</v>
      </c>
      <c r="C12" s="26">
        <f t="shared" ref="C12:P12" si="4">C11/C5*100</f>
        <v>99.211849851878</v>
      </c>
      <c r="D12" s="26">
        <f t="shared" si="4"/>
        <v>99.196099761182538</v>
      </c>
      <c r="E12" s="26">
        <f t="shared" si="4"/>
        <v>98.962354978687813</v>
      </c>
      <c r="F12" s="26">
        <f t="shared" si="4"/>
        <v>98.807005336619142</v>
      </c>
      <c r="G12" s="26">
        <f t="shared" si="4"/>
        <v>98.634549104264607</v>
      </c>
      <c r="H12" s="26">
        <f t="shared" si="4"/>
        <v>98.180652143535596</v>
      </c>
      <c r="I12" s="26">
        <f t="shared" si="4"/>
        <v>97.982464444510725</v>
      </c>
      <c r="J12" s="26">
        <f t="shared" si="4"/>
        <v>97.362485662066788</v>
      </c>
      <c r="K12" s="26">
        <f>K11/K5*100</f>
        <v>96.897649277535805</v>
      </c>
      <c r="L12" s="26">
        <f t="shared" ref="L12:O12" si="5">L11/L5*100</f>
        <v>96.430359419125665</v>
      </c>
      <c r="M12" s="26">
        <f t="shared" si="5"/>
        <v>95.602373663736941</v>
      </c>
      <c r="N12" s="26">
        <f t="shared" si="5"/>
        <v>94.425769360772719</v>
      </c>
      <c r="O12" s="26">
        <f t="shared" si="5"/>
        <v>79.701939949170722</v>
      </c>
      <c r="P12" s="26">
        <f t="shared" si="4"/>
        <v>95.609802320834405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99.211849851878</v>
      </c>
    </row>
    <row r="16" spans="2:22" x14ac:dyDescent="0.25">
      <c r="B16" s="58" t="s">
        <v>31</v>
      </c>
      <c r="C16" s="70">
        <f>D12</f>
        <v>99.196099761182538</v>
      </c>
      <c r="U16" s="10"/>
    </row>
    <row r="17" spans="2:3" x14ac:dyDescent="0.25">
      <c r="B17" s="58" t="s">
        <v>48</v>
      </c>
      <c r="C17" s="70">
        <f>E12</f>
        <v>98.962354978687813</v>
      </c>
    </row>
    <row r="18" spans="2:3" x14ac:dyDescent="0.25">
      <c r="B18" s="58" t="s">
        <v>65</v>
      </c>
      <c r="C18" s="70">
        <f>F12</f>
        <v>98.807005336619142</v>
      </c>
    </row>
    <row r="19" spans="2:3" x14ac:dyDescent="0.25">
      <c r="B19" s="58" t="s">
        <v>78</v>
      </c>
      <c r="C19" s="70">
        <f>G12</f>
        <v>98.634549104264607</v>
      </c>
    </row>
    <row r="20" spans="2:3" x14ac:dyDescent="0.25">
      <c r="B20" s="58" t="s">
        <v>80</v>
      </c>
      <c r="C20" s="70">
        <f>H12</f>
        <v>98.180652143535596</v>
      </c>
    </row>
    <row r="21" spans="2:3" x14ac:dyDescent="0.25">
      <c r="B21" s="58" t="s">
        <v>91</v>
      </c>
      <c r="C21" s="70">
        <f>I12</f>
        <v>97.982464444510725</v>
      </c>
    </row>
    <row r="22" spans="2:3" x14ac:dyDescent="0.25">
      <c r="B22" s="58" t="s">
        <v>111</v>
      </c>
      <c r="C22" s="70">
        <f>J12</f>
        <v>97.362485662066788</v>
      </c>
    </row>
    <row r="23" spans="2:3" x14ac:dyDescent="0.25">
      <c r="B23" s="58" t="s">
        <v>135</v>
      </c>
      <c r="C23" s="70">
        <f>K12</f>
        <v>96.897649277535805</v>
      </c>
    </row>
    <row r="24" spans="2:3" x14ac:dyDescent="0.25">
      <c r="B24" s="58" t="s">
        <v>157</v>
      </c>
      <c r="C24" s="70">
        <f>L12</f>
        <v>96.430359419125665</v>
      </c>
    </row>
    <row r="25" spans="2:3" x14ac:dyDescent="0.25">
      <c r="B25" s="58" t="s">
        <v>158</v>
      </c>
      <c r="C25" s="70">
        <f>M12</f>
        <v>95.602373663736941</v>
      </c>
    </row>
    <row r="26" spans="2:3" x14ac:dyDescent="0.25">
      <c r="B26" s="58" t="s">
        <v>159</v>
      </c>
      <c r="C26" s="70">
        <f>N12</f>
        <v>94.425769360772719</v>
      </c>
    </row>
    <row r="27" spans="2:3" x14ac:dyDescent="0.25">
      <c r="B27" s="58" t="s">
        <v>160</v>
      </c>
      <c r="C27" s="70">
        <f>O12</f>
        <v>79.701939949170722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90B2-803E-435A-9A4F-4D57DE25F065}">
  <dimension ref="B2:V36"/>
  <sheetViews>
    <sheetView zoomScale="90" zoomScaleNormal="90" workbookViewId="0">
      <selection activeCell="F40" sqref="F40"/>
    </sheetView>
  </sheetViews>
  <sheetFormatPr defaultRowHeight="12.5" x14ac:dyDescent="0.25"/>
  <cols>
    <col min="1" max="1" width="2.453125" style="58" customWidth="1"/>
    <col min="2" max="2" width="32.08984375" style="58" customWidth="1"/>
    <col min="3" max="4" width="17.90625" style="58" bestFit="1" customWidth="1"/>
    <col min="5" max="6" width="17.08984375" style="58" bestFit="1" customWidth="1"/>
    <col min="7" max="11" width="17.90625" style="58" bestFit="1" customWidth="1"/>
    <col min="12" max="12" width="17.08984375" style="58" bestFit="1" customWidth="1"/>
    <col min="13" max="13" width="17.08984375" style="58" customWidth="1"/>
    <col min="14" max="14" width="16.90625" style="58" bestFit="1" customWidth="1"/>
    <col min="15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9.363281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9.363281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9.363281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9.363281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9.363281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9.363281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9.363281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9.363281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9.363281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9.363281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9.363281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9.363281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9.363281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9.363281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9.363281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9.363281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9.363281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9.363281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9.363281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9.363281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9.363281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9.363281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9.363281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9.363281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9.363281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9.363281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9.363281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9.363281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9.363281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9.363281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9.363281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9.363281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9.363281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9.363281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9.363281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9.363281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9.363281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9.363281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9.363281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9.363281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9.363281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9.363281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9.363281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9.363281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9.363281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9.363281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9.363281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9.363281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9.363281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9.363281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9.363281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9.363281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9.363281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9.363281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9.363281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9.363281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9.363281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9.363281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9.363281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9.363281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9.363281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9.363281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9.363281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9.36328125" style="58"/>
  </cols>
  <sheetData>
    <row r="2" spans="2:22" ht="30" customHeight="1" x14ac:dyDescent="0.25">
      <c r="B2" s="74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101609345.79000001</v>
      </c>
      <c r="P5" s="62">
        <f>SUM(C5:O5)</f>
        <v>981140162.86000001</v>
      </c>
    </row>
    <row r="6" spans="2:22" s="42" customFormat="1" x14ac:dyDescent="0.25">
      <c r="B6" s="58" t="s">
        <v>152</v>
      </c>
      <c r="C6" s="69">
        <v>289469.63</v>
      </c>
      <c r="D6" s="69">
        <v>281567.87</v>
      </c>
      <c r="E6" s="69">
        <v>274930.95</v>
      </c>
      <c r="F6" s="69">
        <v>252439.73</v>
      </c>
      <c r="G6" s="69">
        <v>237728.94</v>
      </c>
      <c r="H6" s="59">
        <v>234897.41</v>
      </c>
      <c r="I6" s="59">
        <v>203078.95</v>
      </c>
      <c r="J6" s="59">
        <v>184427.66</v>
      </c>
      <c r="K6" s="59">
        <v>156921.41</v>
      </c>
      <c r="L6" s="69">
        <v>99800.68</v>
      </c>
      <c r="M6" s="69">
        <v>61971.76</v>
      </c>
      <c r="N6" s="39">
        <v>6832.97</v>
      </c>
      <c r="O6" s="59">
        <v>8.6</v>
      </c>
      <c r="P6" s="63">
        <f>SUM(C6:O6)</f>
        <v>2284076.56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66398.720000000001</v>
      </c>
      <c r="I7" s="69">
        <v>86007.1</v>
      </c>
      <c r="J7" s="69">
        <v>79277.08</v>
      </c>
      <c r="K7" s="69">
        <v>76267.03</v>
      </c>
      <c r="L7" s="69">
        <v>41254.21</v>
      </c>
      <c r="M7" s="58">
        <v>50663.42</v>
      </c>
      <c r="N7" s="39">
        <v>313.83999999999997</v>
      </c>
      <c r="O7" s="69">
        <v>0.35</v>
      </c>
      <c r="P7" s="63">
        <f>SUM(C7:O7)</f>
        <v>659687.5199999999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57188789.990000002</v>
      </c>
      <c r="E8" s="63">
        <f t="shared" si="0"/>
        <v>59447612.850000001</v>
      </c>
      <c r="F8" s="63">
        <f t="shared" si="0"/>
        <v>62066472.530000009</v>
      </c>
      <c r="G8" s="63">
        <f>G5-G6+G7</f>
        <v>64415442.620000005</v>
      </c>
      <c r="H8" s="63">
        <f>H5-H6+H7</f>
        <v>69015476.519999996</v>
      </c>
      <c r="I8" s="63">
        <f t="shared" ref="I8:P8" si="1">I5-I6+I7</f>
        <v>72909000.279999986</v>
      </c>
      <c r="J8" s="63">
        <f t="shared" si="1"/>
        <v>78279351.079999998</v>
      </c>
      <c r="K8" s="63">
        <f t="shared" si="1"/>
        <v>82795728.079999998</v>
      </c>
      <c r="L8" s="63">
        <f t="shared" si="1"/>
        <v>85799089.909999982</v>
      </c>
      <c r="M8" s="63">
        <f t="shared" si="1"/>
        <v>92740671.890000001</v>
      </c>
      <c r="N8" s="63">
        <f t="shared" si="1"/>
        <v>96665271.450000003</v>
      </c>
      <c r="O8" s="63">
        <f t="shared" si="1"/>
        <v>101609337.54000001</v>
      </c>
      <c r="P8" s="63">
        <f t="shared" si="1"/>
        <v>979515773.82000005</v>
      </c>
    </row>
    <row r="9" spans="2:22" s="42" customFormat="1" x14ac:dyDescent="0.25">
      <c r="B9" s="58" t="s">
        <v>155</v>
      </c>
      <c r="C9" s="59">
        <v>182352.24</v>
      </c>
      <c r="D9" s="59">
        <v>228834.25</v>
      </c>
      <c r="E9" s="59">
        <v>333626.07</v>
      </c>
      <c r="F9" s="59">
        <v>490950.25</v>
      </c>
      <c r="G9" s="59">
        <v>670200.74</v>
      </c>
      <c r="H9" s="59">
        <v>1021804.82</v>
      </c>
      <c r="I9" s="59">
        <v>1281375.97</v>
      </c>
      <c r="J9" s="59">
        <v>1851345.51</v>
      </c>
      <c r="K9" s="59">
        <v>2394883.25</v>
      </c>
      <c r="L9" s="59">
        <v>2871058.56</v>
      </c>
      <c r="M9" s="59">
        <v>3831493.65</v>
      </c>
      <c r="N9" s="59">
        <v>4825427.4000000004</v>
      </c>
      <c r="O9" s="59">
        <v>7229662.7599999998</v>
      </c>
      <c r="P9" s="63">
        <f>SUM(C9:O9)</f>
        <v>27213015.469999999</v>
      </c>
    </row>
    <row r="10" spans="2:22" s="42" customFormat="1" x14ac:dyDescent="0.25">
      <c r="B10" s="58" t="s">
        <v>156</v>
      </c>
      <c r="C10" s="59">
        <v>386.76</v>
      </c>
      <c r="D10" s="59">
        <v>94</v>
      </c>
      <c r="E10" s="59">
        <v>86.94</v>
      </c>
      <c r="F10" s="59">
        <v>4.62</v>
      </c>
      <c r="G10" s="59">
        <v>96.94</v>
      </c>
      <c r="H10" s="59">
        <v>420.2</v>
      </c>
      <c r="I10" s="59">
        <v>86.14</v>
      </c>
      <c r="J10" s="59">
        <v>0</v>
      </c>
      <c r="K10" s="59">
        <v>1581.02</v>
      </c>
      <c r="L10" s="59">
        <v>128.69999999999999</v>
      </c>
      <c r="M10" s="59">
        <v>93.76</v>
      </c>
      <c r="N10" s="59">
        <v>8494.93</v>
      </c>
      <c r="O10" s="59">
        <v>767548.45</v>
      </c>
      <c r="P10" s="63">
        <f>SUM(C10:O10)</f>
        <v>779022.46</v>
      </c>
    </row>
    <row r="11" spans="2:22" s="42" customFormat="1" ht="13" x14ac:dyDescent="0.3">
      <c r="B11" s="42" t="s">
        <v>14</v>
      </c>
      <c r="C11" s="7">
        <f t="shared" ref="C11:J11" si="2">C8-(C9+C10)</f>
        <v>56400790.079999998</v>
      </c>
      <c r="D11" s="7">
        <f t="shared" si="2"/>
        <v>56959861.740000002</v>
      </c>
      <c r="E11" s="7">
        <f t="shared" si="2"/>
        <v>59113899.840000004</v>
      </c>
      <c r="F11" s="7">
        <f t="shared" si="2"/>
        <v>61575517.660000011</v>
      </c>
      <c r="G11" s="7">
        <f t="shared" si="2"/>
        <v>63745144.940000005</v>
      </c>
      <c r="H11" s="7">
        <f t="shared" si="2"/>
        <v>67993251.5</v>
      </c>
      <c r="I11" s="7">
        <f t="shared" si="2"/>
        <v>71627538.169999987</v>
      </c>
      <c r="J11" s="7">
        <f t="shared" si="2"/>
        <v>76428005.569999993</v>
      </c>
      <c r="K11" s="7">
        <f>K8-(K9+K10)</f>
        <v>80399263.810000002</v>
      </c>
      <c r="L11" s="7">
        <f t="shared" ref="L11:O11" si="3">L8-(L9+L10)</f>
        <v>82927902.649999976</v>
      </c>
      <c r="M11" s="7">
        <f t="shared" si="3"/>
        <v>88909084.480000004</v>
      </c>
      <c r="N11" s="7">
        <f t="shared" si="3"/>
        <v>91831349.120000005</v>
      </c>
      <c r="O11" s="7">
        <f t="shared" si="3"/>
        <v>93612126.330000013</v>
      </c>
      <c r="P11" s="7">
        <f>P8-P9</f>
        <v>952302758.35000002</v>
      </c>
      <c r="Q11" s="25"/>
    </row>
    <row r="12" spans="2:22" ht="13" x14ac:dyDescent="0.3">
      <c r="B12" s="22" t="s">
        <v>15</v>
      </c>
      <c r="C12" s="26">
        <f t="shared" ref="C12:P12" si="4">C11/C5*100</f>
        <v>99.229972808928082</v>
      </c>
      <c r="D12" s="26">
        <f t="shared" si="4"/>
        <v>99.179435486117001</v>
      </c>
      <c r="E12" s="26">
        <f t="shared" si="4"/>
        <v>99.055212301115432</v>
      </c>
      <c r="F12" s="26">
        <f t="shared" si="4"/>
        <v>98.898093706403174</v>
      </c>
      <c r="G12" s="26">
        <f t="shared" si="4"/>
        <v>98.723174358926443</v>
      </c>
      <c r="H12" s="26">
        <f t="shared" si="4"/>
        <v>98.27890243891639</v>
      </c>
      <c r="I12" s="26">
        <f t="shared" si="4"/>
        <v>98.084884043180693</v>
      </c>
      <c r="J12" s="26">
        <f t="shared" si="4"/>
        <v>97.503975851646686</v>
      </c>
      <c r="K12" s="26">
        <f>K11/K5*100</f>
        <v>97.011068079382483</v>
      </c>
      <c r="L12" s="26">
        <f t="shared" ref="L12:O12" si="5">L11/L5*100</f>
        <v>96.587684155392751</v>
      </c>
      <c r="M12" s="26">
        <f t="shared" si="5"/>
        <v>95.856804630509615</v>
      </c>
      <c r="N12" s="26">
        <f t="shared" si="5"/>
        <v>94.992912171214698</v>
      </c>
      <c r="O12" s="26">
        <f t="shared" si="5"/>
        <v>92.12944498577113</v>
      </c>
      <c r="P12" s="26">
        <f t="shared" si="4"/>
        <v>97.060827229216713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99.229972808928082</v>
      </c>
    </row>
    <row r="16" spans="2:22" x14ac:dyDescent="0.25">
      <c r="B16" s="58" t="s">
        <v>31</v>
      </c>
      <c r="C16" s="70">
        <f>D12</f>
        <v>99.179435486117001</v>
      </c>
      <c r="U16" s="10"/>
    </row>
    <row r="17" spans="2:3" x14ac:dyDescent="0.25">
      <c r="B17" s="58" t="s">
        <v>48</v>
      </c>
      <c r="C17" s="70">
        <f>E12</f>
        <v>99.055212301115432</v>
      </c>
    </row>
    <row r="18" spans="2:3" x14ac:dyDescent="0.25">
      <c r="B18" s="58" t="s">
        <v>65</v>
      </c>
      <c r="C18" s="70">
        <f>F12</f>
        <v>98.898093706403174</v>
      </c>
    </row>
    <row r="19" spans="2:3" x14ac:dyDescent="0.25">
      <c r="B19" s="58" t="s">
        <v>78</v>
      </c>
      <c r="C19" s="70">
        <f>G12</f>
        <v>98.723174358926443</v>
      </c>
    </row>
    <row r="20" spans="2:3" x14ac:dyDescent="0.25">
      <c r="B20" s="58" t="s">
        <v>80</v>
      </c>
      <c r="C20" s="70">
        <f>H12</f>
        <v>98.27890243891639</v>
      </c>
    </row>
    <row r="21" spans="2:3" x14ac:dyDescent="0.25">
      <c r="B21" s="58" t="s">
        <v>91</v>
      </c>
      <c r="C21" s="70">
        <f>I12</f>
        <v>98.084884043180693</v>
      </c>
    </row>
    <row r="22" spans="2:3" x14ac:dyDescent="0.25">
      <c r="B22" s="58" t="s">
        <v>111</v>
      </c>
      <c r="C22" s="70">
        <f>J12</f>
        <v>97.503975851646686</v>
      </c>
    </row>
    <row r="23" spans="2:3" x14ac:dyDescent="0.25">
      <c r="B23" s="58" t="s">
        <v>135</v>
      </c>
      <c r="C23" s="70">
        <f>K12</f>
        <v>97.011068079382483</v>
      </c>
    </row>
    <row r="24" spans="2:3" x14ac:dyDescent="0.25">
      <c r="B24" s="58" t="s">
        <v>157</v>
      </c>
      <c r="C24" s="70">
        <f>L12</f>
        <v>96.587684155392751</v>
      </c>
    </row>
    <row r="25" spans="2:3" x14ac:dyDescent="0.25">
      <c r="B25" s="58" t="s">
        <v>158</v>
      </c>
      <c r="C25" s="70">
        <f>M12</f>
        <v>95.856804630509615</v>
      </c>
    </row>
    <row r="26" spans="2:3" x14ac:dyDescent="0.25">
      <c r="B26" s="58" t="s">
        <v>159</v>
      </c>
      <c r="C26" s="70">
        <f>N12</f>
        <v>94.992912171214698</v>
      </c>
    </row>
    <row r="27" spans="2:3" x14ac:dyDescent="0.25">
      <c r="B27" s="58" t="s">
        <v>160</v>
      </c>
      <c r="C27" s="70">
        <f>O12</f>
        <v>92.12944498577113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51AE-2D6F-4812-BBA0-3052140895B5}">
  <dimension ref="A1:V35"/>
  <sheetViews>
    <sheetView zoomScale="80" zoomScaleNormal="80" workbookViewId="0">
      <selection activeCell="N4" sqref="N4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9.0898437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9.0898437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9.0898437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9.0898437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9.0898437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9.0898437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9.0898437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9.0898437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9.0898437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9.0898437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9.0898437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9.0898437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9.0898437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9.0898437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9.0898437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9.0898437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9.0898437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9.0898437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9.0898437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9.0898437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9.0898437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9.0898437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9.0898437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9.0898437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9.0898437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9.0898437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9.0898437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9.0898437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9.0898437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9.0898437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9.0898437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9.0898437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9.0898437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9.0898437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9.0898437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9.0898437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9.0898437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9.0898437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9.0898437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9.0898437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9.0898437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9.0898437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9.0898437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9.0898437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9.0898437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9.0898437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9.0898437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9.0898437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9.0898437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9.0898437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9.0898437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9.0898437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9.0898437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9.0898437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9.0898437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9.0898437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9.0898437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9.0898437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9.0898437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9.0898437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9.0898437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9.0898437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9.0898437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9.08984375" style="58"/>
  </cols>
  <sheetData>
    <row r="1" spans="1:22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96671790.579999998</v>
      </c>
      <c r="N4" s="39">
        <v>101609345.79000001</v>
      </c>
      <c r="O4" s="66">
        <v>108258607.77</v>
      </c>
      <c r="P4" s="62">
        <f>SUM(B4:O4)</f>
        <v>1089398770.6300001</v>
      </c>
    </row>
    <row r="5" spans="1:22" s="42" customFormat="1" x14ac:dyDescent="0.25">
      <c r="A5" s="58" t="s">
        <v>152</v>
      </c>
      <c r="B5" s="69">
        <v>289469.63</v>
      </c>
      <c r="C5" s="69">
        <v>281567.87</v>
      </c>
      <c r="D5" s="69">
        <v>274930.95</v>
      </c>
      <c r="E5" s="69">
        <v>252439.73</v>
      </c>
      <c r="F5" s="69">
        <v>237728.94</v>
      </c>
      <c r="G5" s="59">
        <v>234897.41</v>
      </c>
      <c r="H5" s="59">
        <v>203078.95</v>
      </c>
      <c r="I5" s="59">
        <v>184427.66</v>
      </c>
      <c r="J5" s="59">
        <v>203733.1</v>
      </c>
      <c r="K5" s="69">
        <v>162867.76</v>
      </c>
      <c r="L5" s="69">
        <v>140584.93</v>
      </c>
      <c r="M5" s="39">
        <v>82477.38</v>
      </c>
      <c r="N5" s="59">
        <v>27079.54</v>
      </c>
      <c r="O5" s="59">
        <v>0.01</v>
      </c>
      <c r="P5" s="62">
        <f t="shared" ref="P5:P6" si="0">SUM(B5:O5)</f>
        <v>2575283.86</v>
      </c>
    </row>
    <row r="6" spans="1:22" s="42" customFormat="1" ht="14.5" x14ac:dyDescent="0.3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83585.59</v>
      </c>
      <c r="G6" s="59">
        <v>66398.720000000001</v>
      </c>
      <c r="H6" s="69">
        <v>86007.1</v>
      </c>
      <c r="I6" s="69">
        <v>79277.08</v>
      </c>
      <c r="J6" s="69">
        <v>76278.86</v>
      </c>
      <c r="K6" s="76">
        <v>41254.21</v>
      </c>
      <c r="L6">
        <v>50949.82</v>
      </c>
      <c r="M6" s="39">
        <v>75975.210000000006</v>
      </c>
      <c r="N6" s="39">
        <v>15.87</v>
      </c>
      <c r="O6" s="39">
        <v>0.04</v>
      </c>
      <c r="P6" s="62">
        <f t="shared" si="0"/>
        <v>735662.67999999993</v>
      </c>
    </row>
    <row r="7" spans="1:22" s="42" customFormat="1" x14ac:dyDescent="0.25">
      <c r="A7" s="58" t="s">
        <v>154</v>
      </c>
      <c r="B7" s="63">
        <f t="shared" ref="B7:E7" si="1">B4-B5+B6</f>
        <v>56583529.079999998</v>
      </c>
      <c r="C7" s="63">
        <f t="shared" si="1"/>
        <v>57188789.990000002</v>
      </c>
      <c r="D7" s="63">
        <f t="shared" si="1"/>
        <v>59447612.850000001</v>
      </c>
      <c r="E7" s="63">
        <f t="shared" si="1"/>
        <v>62066472.530000009</v>
      </c>
      <c r="F7" s="63">
        <f>F4-F5+F6</f>
        <v>64415442.620000005</v>
      </c>
      <c r="G7" s="63">
        <f>G4-G5+G6</f>
        <v>69015476.519999996</v>
      </c>
      <c r="H7" s="63">
        <f t="shared" ref="H7:P7" si="2">H4-H5+H6</f>
        <v>72909000.279999986</v>
      </c>
      <c r="I7" s="63">
        <f t="shared" si="2"/>
        <v>78279351.079999998</v>
      </c>
      <c r="J7" s="63">
        <f t="shared" si="2"/>
        <v>82748928.219999999</v>
      </c>
      <c r="K7" s="63">
        <f t="shared" si="2"/>
        <v>85736022.829999983</v>
      </c>
      <c r="L7" s="63">
        <f t="shared" si="2"/>
        <v>92662345.11999999</v>
      </c>
      <c r="M7" s="63">
        <f t="shared" si="2"/>
        <v>96665288.409999996</v>
      </c>
      <c r="N7" s="63">
        <f t="shared" si="2"/>
        <v>101582282.12</v>
      </c>
      <c r="O7" s="63">
        <f t="shared" si="2"/>
        <v>108258607.8</v>
      </c>
      <c r="P7" s="63">
        <f t="shared" si="2"/>
        <v>1087559149.4500003</v>
      </c>
    </row>
    <row r="8" spans="1:22" s="42" customFormat="1" ht="14.5" x14ac:dyDescent="0.35">
      <c r="A8" s="58" t="s">
        <v>155</v>
      </c>
      <c r="B8" s="59">
        <v>182352.24</v>
      </c>
      <c r="C8" s="59">
        <v>228834.25</v>
      </c>
      <c r="D8" s="59">
        <v>333626.07</v>
      </c>
      <c r="E8" s="59">
        <v>490950.25</v>
      </c>
      <c r="F8" s="59">
        <v>670200.74</v>
      </c>
      <c r="G8" s="59">
        <v>1021804.82</v>
      </c>
      <c r="H8" s="59">
        <v>1281375.97</v>
      </c>
      <c r="I8" s="59">
        <v>1851345.51</v>
      </c>
      <c r="J8" s="59">
        <v>2353859.2400000002</v>
      </c>
      <c r="K8" s="59">
        <v>2810709.08</v>
      </c>
      <c r="L8" s="59">
        <v>3708778.07</v>
      </c>
      <c r="M8" s="59">
        <v>4576133.34</v>
      </c>
      <c r="N8" s="59">
        <v>6875950.8099999996</v>
      </c>
      <c r="O8" s="20">
        <v>77821047.700000003</v>
      </c>
      <c r="P8" s="63">
        <f>SUM(B8:O8)</f>
        <v>104206968.09</v>
      </c>
    </row>
    <row r="9" spans="1:22" s="42" customFormat="1" ht="14.5" x14ac:dyDescent="0.35">
      <c r="A9" s="58" t="s">
        <v>156</v>
      </c>
      <c r="B9" s="59">
        <v>386.76</v>
      </c>
      <c r="C9" s="59">
        <v>94</v>
      </c>
      <c r="D9" s="59">
        <v>86.94</v>
      </c>
      <c r="E9" s="59">
        <v>4.62</v>
      </c>
      <c r="F9" s="59">
        <v>96.94</v>
      </c>
      <c r="G9" s="59">
        <v>420.2</v>
      </c>
      <c r="H9" s="59">
        <v>86.14</v>
      </c>
      <c r="I9" s="59">
        <v>0</v>
      </c>
      <c r="J9" s="59">
        <v>1581.02</v>
      </c>
      <c r="K9" s="59">
        <v>20.5</v>
      </c>
      <c r="L9" s="59">
        <v>93.76</v>
      </c>
      <c r="M9" s="59">
        <v>7286.2</v>
      </c>
      <c r="N9" s="59">
        <v>192857.65</v>
      </c>
      <c r="O9" s="20">
        <v>209170.02</v>
      </c>
      <c r="P9" s="63">
        <f t="shared" ref="P9:P10" si="3">SUM(B9:O9)</f>
        <v>412184.75</v>
      </c>
    </row>
    <row r="10" spans="1:22" s="42" customFormat="1" ht="13" x14ac:dyDescent="0.3">
      <c r="A10" s="42" t="s">
        <v>14</v>
      </c>
      <c r="B10" s="7">
        <f t="shared" ref="B10:I10" si="4">B7-(B8+B9)</f>
        <v>56400790.079999998</v>
      </c>
      <c r="C10" s="7">
        <f t="shared" si="4"/>
        <v>56959861.740000002</v>
      </c>
      <c r="D10" s="7">
        <f t="shared" si="4"/>
        <v>59113899.840000004</v>
      </c>
      <c r="E10" s="7">
        <f t="shared" si="4"/>
        <v>61575517.660000011</v>
      </c>
      <c r="F10" s="7">
        <f t="shared" si="4"/>
        <v>63745144.940000005</v>
      </c>
      <c r="G10" s="7">
        <f t="shared" si="4"/>
        <v>67993251.5</v>
      </c>
      <c r="H10" s="7">
        <f t="shared" si="4"/>
        <v>71627538.169999987</v>
      </c>
      <c r="I10" s="7">
        <f t="shared" si="4"/>
        <v>76428005.569999993</v>
      </c>
      <c r="J10" s="7">
        <f>J7-(J8+J9)</f>
        <v>80393487.959999993</v>
      </c>
      <c r="K10" s="7">
        <f t="shared" ref="K10:O10" si="5">K7-(K8+K9)</f>
        <v>82925293.249999985</v>
      </c>
      <c r="L10" s="7">
        <f t="shared" si="5"/>
        <v>88953473.289999992</v>
      </c>
      <c r="M10" s="7">
        <f t="shared" si="5"/>
        <v>92081868.86999999</v>
      </c>
      <c r="N10" s="7">
        <f t="shared" si="5"/>
        <v>94513473.660000011</v>
      </c>
      <c r="O10" s="7">
        <f t="shared" si="5"/>
        <v>30228390.079999998</v>
      </c>
      <c r="P10" s="63">
        <f t="shared" si="3"/>
        <v>982939996.6099999</v>
      </c>
      <c r="Q10" s="25"/>
    </row>
    <row r="11" spans="1:22" ht="13" x14ac:dyDescent="0.3">
      <c r="A11" s="22" t="s">
        <v>15</v>
      </c>
      <c r="B11" s="26">
        <f t="shared" ref="B11:P11" si="6">B10/B4*100</f>
        <v>99.229972808928082</v>
      </c>
      <c r="C11" s="26">
        <f t="shared" si="6"/>
        <v>99.179435486117001</v>
      </c>
      <c r="D11" s="26">
        <f t="shared" si="6"/>
        <v>99.055212301115432</v>
      </c>
      <c r="E11" s="26">
        <f t="shared" si="6"/>
        <v>98.898093706403174</v>
      </c>
      <c r="F11" s="26">
        <f t="shared" si="6"/>
        <v>98.723174358926443</v>
      </c>
      <c r="G11" s="26">
        <f t="shared" si="6"/>
        <v>98.27890243891639</v>
      </c>
      <c r="H11" s="26">
        <f t="shared" si="6"/>
        <v>98.084884043180693</v>
      </c>
      <c r="I11" s="26">
        <f t="shared" si="6"/>
        <v>97.503975851646686</v>
      </c>
      <c r="J11" s="26">
        <f>J10/J4*100</f>
        <v>97.004098844205259</v>
      </c>
      <c r="K11" s="26">
        <f t="shared" ref="K11:O11" si="7">K10/K4*100</f>
        <v>96.58464493825376</v>
      </c>
      <c r="L11" s="26">
        <f t="shared" si="7"/>
        <v>95.904662163998296</v>
      </c>
      <c r="M11" s="26">
        <f t="shared" si="7"/>
        <v>95.252056797063617</v>
      </c>
      <c r="N11" s="26">
        <f t="shared" si="7"/>
        <v>93.01651627138186</v>
      </c>
      <c r="O11" s="26">
        <f t="shared" si="7"/>
        <v>27.922389454907361</v>
      </c>
      <c r="P11" s="26">
        <f t="shared" si="6"/>
        <v>90.2277497560939</v>
      </c>
    </row>
    <row r="12" spans="1:22" x14ac:dyDescent="0.25">
      <c r="V12" s="62"/>
    </row>
    <row r="13" spans="1:22" ht="13" x14ac:dyDescent="0.3">
      <c r="A13" s="83" t="s">
        <v>15</v>
      </c>
      <c r="B13" s="83"/>
    </row>
    <row r="14" spans="1:22" x14ac:dyDescent="0.25">
      <c r="A14" s="58" t="s">
        <v>16</v>
      </c>
      <c r="B14" s="70">
        <f>B11</f>
        <v>99.229972808928082</v>
      </c>
    </row>
    <row r="15" spans="1:22" x14ac:dyDescent="0.25">
      <c r="A15" s="58" t="s">
        <v>31</v>
      </c>
      <c r="B15" s="70">
        <f>C11</f>
        <v>99.179435486117001</v>
      </c>
      <c r="U15" s="10"/>
    </row>
    <row r="16" spans="1:22" x14ac:dyDescent="0.25">
      <c r="A16" s="58" t="s">
        <v>48</v>
      </c>
      <c r="B16" s="70">
        <f>D11</f>
        <v>99.055212301115432</v>
      </c>
    </row>
    <row r="17" spans="1:18" x14ac:dyDescent="0.25">
      <c r="A17" s="58" t="s">
        <v>65</v>
      </c>
      <c r="B17" s="70">
        <f>E11</f>
        <v>98.898093706403174</v>
      </c>
    </row>
    <row r="18" spans="1:18" x14ac:dyDescent="0.25">
      <c r="A18" s="58" t="s">
        <v>78</v>
      </c>
      <c r="B18" s="70">
        <f>F11</f>
        <v>98.723174358926443</v>
      </c>
    </row>
    <row r="19" spans="1:18" x14ac:dyDescent="0.25">
      <c r="A19" s="58" t="s">
        <v>80</v>
      </c>
      <c r="B19" s="70">
        <f>G11</f>
        <v>98.27890243891639</v>
      </c>
    </row>
    <row r="20" spans="1:18" x14ac:dyDescent="0.25">
      <c r="A20" s="58" t="s">
        <v>91</v>
      </c>
      <c r="B20" s="70">
        <f>H11</f>
        <v>98.084884043180693</v>
      </c>
    </row>
    <row r="21" spans="1:18" x14ac:dyDescent="0.25">
      <c r="A21" s="58" t="s">
        <v>111</v>
      </c>
      <c r="B21" s="70">
        <f>I11</f>
        <v>97.503975851646686</v>
      </c>
    </row>
    <row r="22" spans="1:18" x14ac:dyDescent="0.25">
      <c r="A22" s="58" t="s">
        <v>135</v>
      </c>
      <c r="B22" s="70">
        <f>J11</f>
        <v>97.004098844205259</v>
      </c>
    </row>
    <row r="23" spans="1:18" x14ac:dyDescent="0.25">
      <c r="A23" s="58" t="s">
        <v>157</v>
      </c>
      <c r="B23" s="70">
        <f>K11</f>
        <v>96.58464493825376</v>
      </c>
    </row>
    <row r="24" spans="1:18" x14ac:dyDescent="0.25">
      <c r="A24" s="58" t="s">
        <v>158</v>
      </c>
      <c r="B24" s="70">
        <f>L11</f>
        <v>95.904662163998296</v>
      </c>
    </row>
    <row r="25" spans="1:18" x14ac:dyDescent="0.25">
      <c r="A25" s="58" t="s">
        <v>159</v>
      </c>
      <c r="B25" s="70">
        <f>M11</f>
        <v>95.252056797063617</v>
      </c>
    </row>
    <row r="26" spans="1:18" x14ac:dyDescent="0.25">
      <c r="A26" s="58" t="s">
        <v>160</v>
      </c>
      <c r="B26" s="70">
        <f>N11</f>
        <v>93.01651627138186</v>
      </c>
    </row>
    <row r="27" spans="1:18" x14ac:dyDescent="0.25">
      <c r="A27" s="58" t="s">
        <v>162</v>
      </c>
      <c r="B27" s="70">
        <f>O11</f>
        <v>27.922389454907361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3:B13"/>
    <mergeCell ref="A1:P1"/>
  </mergeCells>
  <phoneticPr fontId="15" type="noConversion"/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393A-B351-498E-A66E-78069CBE7560}">
  <dimension ref="A1:V35"/>
  <sheetViews>
    <sheetView zoomScale="85" zoomScaleNormal="85" workbookViewId="0">
      <selection activeCell="J68" sqref="J68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8.906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8.906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8.906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8.906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8.906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8.906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8.906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8.906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8.906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8.906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8.906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8.906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8.906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8.906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8.906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8.906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8.906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8.906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8.906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8.906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8.906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8.906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8.906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8.906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8.906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8.906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8.906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8.906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8.906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8.906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8.906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8.906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8.906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8.906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8.906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8.906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8.906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8.906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8.906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8.906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8.906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8.906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8.906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8.906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8.906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8.906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8.906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8.906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8.906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8.906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8.906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8.906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8.906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8.906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8.906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8.906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8.906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8.906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8.906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8.906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8.906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8.906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8.906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8.90625" style="58"/>
  </cols>
  <sheetData>
    <row r="1" spans="1:22" ht="18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96671790.579999998</v>
      </c>
      <c r="N4" s="39">
        <v>101609345.79000001</v>
      </c>
      <c r="O4" s="66">
        <v>108134640.06999999</v>
      </c>
      <c r="P4" s="62">
        <f>SUM(B4:O4)</f>
        <v>1089274802.9300001</v>
      </c>
    </row>
    <row r="5" spans="1:22" s="42" customFormat="1" x14ac:dyDescent="0.25">
      <c r="A5" s="58" t="s">
        <v>152</v>
      </c>
      <c r="B5" s="69">
        <v>294768.78000000003</v>
      </c>
      <c r="C5" s="69">
        <v>287856.57</v>
      </c>
      <c r="D5" s="69">
        <v>315676.53999999998</v>
      </c>
      <c r="E5" s="69">
        <v>292978.89</v>
      </c>
      <c r="F5" s="69">
        <v>272482.40000000002</v>
      </c>
      <c r="G5" s="59">
        <v>264964.09000000003</v>
      </c>
      <c r="H5" s="59">
        <v>230809.12</v>
      </c>
      <c r="I5" s="59">
        <v>219599.96</v>
      </c>
      <c r="J5" s="59">
        <v>203733.1</v>
      </c>
      <c r="K5" s="69">
        <v>162867.76</v>
      </c>
      <c r="L5" s="69">
        <v>140584.93</v>
      </c>
      <c r="M5" s="39">
        <v>82477.38</v>
      </c>
      <c r="N5" s="59">
        <v>27079.54</v>
      </c>
      <c r="O5" s="59">
        <v>0.01</v>
      </c>
      <c r="P5" s="62">
        <f t="shared" ref="P5:P6" si="0">SUM(B5:O5)</f>
        <v>2795879.07</v>
      </c>
    </row>
    <row r="6" spans="1:22" s="42" customFormat="1" ht="14.5" x14ac:dyDescent="0.3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83612.06</v>
      </c>
      <c r="G6" s="59">
        <v>66398.720000000001</v>
      </c>
      <c r="H6" s="69">
        <v>86104.81</v>
      </c>
      <c r="I6" s="69">
        <v>79340.11</v>
      </c>
      <c r="J6" s="69">
        <v>76293.8</v>
      </c>
      <c r="K6" s="76">
        <v>41254.21</v>
      </c>
      <c r="L6" s="68">
        <v>51240.480000000003</v>
      </c>
      <c r="M6" s="39">
        <v>76918.2</v>
      </c>
      <c r="N6" s="39">
        <v>1092</v>
      </c>
      <c r="O6" s="39">
        <v>0.04</v>
      </c>
      <c r="P6" s="62">
        <f t="shared" si="0"/>
        <v>738174.60999999987</v>
      </c>
    </row>
    <row r="7" spans="1:22" s="42" customFormat="1" x14ac:dyDescent="0.25">
      <c r="A7" s="58" t="s">
        <v>154</v>
      </c>
      <c r="B7" s="63">
        <f t="shared" ref="B7:E7" si="1">B4-B5+B6</f>
        <v>56578229.93</v>
      </c>
      <c r="C7" s="63">
        <f t="shared" si="1"/>
        <v>57182501.289999999</v>
      </c>
      <c r="D7" s="63">
        <f t="shared" si="1"/>
        <v>59406867.260000005</v>
      </c>
      <c r="E7" s="63">
        <f t="shared" si="1"/>
        <v>62025933.370000005</v>
      </c>
      <c r="F7" s="63">
        <f>F4-F5+F6</f>
        <v>64380715.630000003</v>
      </c>
      <c r="G7" s="63">
        <f>G4-G5+G6</f>
        <v>68985409.839999989</v>
      </c>
      <c r="H7" s="63">
        <f t="shared" ref="H7:P7" si="2">H4-H5+H6</f>
        <v>72881367.819999993</v>
      </c>
      <c r="I7" s="63">
        <f t="shared" si="2"/>
        <v>78244241.810000002</v>
      </c>
      <c r="J7" s="63">
        <f t="shared" si="2"/>
        <v>82748943.159999996</v>
      </c>
      <c r="K7" s="63">
        <f t="shared" si="2"/>
        <v>85736022.829999983</v>
      </c>
      <c r="L7" s="63">
        <f t="shared" si="2"/>
        <v>92662635.780000001</v>
      </c>
      <c r="M7" s="63">
        <f t="shared" si="2"/>
        <v>96666231.400000006</v>
      </c>
      <c r="N7" s="63">
        <f t="shared" si="2"/>
        <v>101583358.25</v>
      </c>
      <c r="O7" s="63">
        <f t="shared" si="2"/>
        <v>108134640.09999999</v>
      </c>
      <c r="P7" s="63">
        <f t="shared" si="2"/>
        <v>1087217098.47</v>
      </c>
    </row>
    <row r="8" spans="1:22" s="42" customFormat="1" ht="14.5" x14ac:dyDescent="0.35">
      <c r="A8" s="58" t="s">
        <v>155</v>
      </c>
      <c r="B8" s="59">
        <v>175958.43</v>
      </c>
      <c r="C8" s="59">
        <v>198570.54</v>
      </c>
      <c r="D8" s="59">
        <v>321311.61</v>
      </c>
      <c r="E8" s="59">
        <v>469836.72</v>
      </c>
      <c r="F8" s="59">
        <v>644110.72</v>
      </c>
      <c r="G8" s="59">
        <v>984242.56</v>
      </c>
      <c r="H8" s="59">
        <v>1234823.52</v>
      </c>
      <c r="I8" s="59">
        <v>1776128.28</v>
      </c>
      <c r="J8" s="59">
        <v>2307360.41</v>
      </c>
      <c r="K8" s="59">
        <v>2756127.09</v>
      </c>
      <c r="L8" s="59">
        <v>3601845.47</v>
      </c>
      <c r="M8" s="59">
        <v>4369778.4000000004</v>
      </c>
      <c r="N8" s="59">
        <v>6148935.9299999997</v>
      </c>
      <c r="O8" s="20">
        <v>49683047.18</v>
      </c>
      <c r="P8" s="63">
        <f>SUM(B8:O8)</f>
        <v>74672076.859999999</v>
      </c>
    </row>
    <row r="9" spans="1:22" s="42" customFormat="1" ht="14.5" x14ac:dyDescent="0.35">
      <c r="A9" s="58" t="s">
        <v>156</v>
      </c>
      <c r="B9" s="59">
        <v>219.27</v>
      </c>
      <c r="C9" s="59">
        <v>0</v>
      </c>
      <c r="D9" s="59">
        <v>12.3</v>
      </c>
      <c r="E9" s="59">
        <v>32.619999999999997</v>
      </c>
      <c r="F9" s="59">
        <v>96.94</v>
      </c>
      <c r="G9" s="59">
        <v>420.2</v>
      </c>
      <c r="H9" s="59">
        <v>86.14</v>
      </c>
      <c r="I9" s="59">
        <v>0</v>
      </c>
      <c r="J9" s="59">
        <v>671.23</v>
      </c>
      <c r="K9" s="59">
        <v>20.5</v>
      </c>
      <c r="L9" s="59">
        <v>29.95</v>
      </c>
      <c r="M9" s="59">
        <v>5918.09</v>
      </c>
      <c r="N9" s="59">
        <v>164865.35</v>
      </c>
      <c r="O9" s="20">
        <v>269658.14</v>
      </c>
      <c r="P9" s="63">
        <f t="shared" ref="P9:P10" si="3">SUM(B9:O9)</f>
        <v>442030.73</v>
      </c>
    </row>
    <row r="10" spans="1:22" s="42" customFormat="1" ht="13" x14ac:dyDescent="0.3">
      <c r="A10" s="42" t="s">
        <v>14</v>
      </c>
      <c r="B10" s="7">
        <f t="shared" ref="B10:I10" si="4">B7-(B8+B9)</f>
        <v>56402052.229999997</v>
      </c>
      <c r="C10" s="7">
        <f t="shared" si="4"/>
        <v>56983930.75</v>
      </c>
      <c r="D10" s="7">
        <f t="shared" si="4"/>
        <v>59085543.350000009</v>
      </c>
      <c r="E10" s="7">
        <f t="shared" si="4"/>
        <v>61556064.030000001</v>
      </c>
      <c r="F10" s="7">
        <f t="shared" si="4"/>
        <v>63736507.970000006</v>
      </c>
      <c r="G10" s="7">
        <f t="shared" si="4"/>
        <v>68000747.079999983</v>
      </c>
      <c r="H10" s="7">
        <f t="shared" si="4"/>
        <v>71646458.159999996</v>
      </c>
      <c r="I10" s="7">
        <f t="shared" si="4"/>
        <v>76468113.530000001</v>
      </c>
      <c r="J10" s="7">
        <f>J7-(J8+J9)</f>
        <v>80440911.519999996</v>
      </c>
      <c r="K10" s="7">
        <f t="shared" ref="K10:O10" si="5">K7-(K8+K9)</f>
        <v>82979875.23999998</v>
      </c>
      <c r="L10" s="7">
        <f t="shared" si="5"/>
        <v>89060760.359999999</v>
      </c>
      <c r="M10" s="7">
        <f t="shared" si="5"/>
        <v>92290534.910000011</v>
      </c>
      <c r="N10" s="7">
        <f t="shared" si="5"/>
        <v>95269556.969999999</v>
      </c>
      <c r="O10" s="7">
        <f t="shared" si="5"/>
        <v>58181934.779999994</v>
      </c>
      <c r="P10" s="63">
        <f t="shared" si="3"/>
        <v>1012102990.8799999</v>
      </c>
      <c r="Q10" s="25"/>
    </row>
    <row r="11" spans="1:22" ht="13" x14ac:dyDescent="0.3">
      <c r="A11" s="22" t="s">
        <v>15</v>
      </c>
      <c r="B11" s="26">
        <f t="shared" ref="B11:P11" si="6">B10/B4*100</f>
        <v>99.232193400341828</v>
      </c>
      <c r="C11" s="26">
        <f t="shared" si="6"/>
        <v>99.221344836870102</v>
      </c>
      <c r="D11" s="26">
        <f t="shared" si="6"/>
        <v>99.007696266059938</v>
      </c>
      <c r="E11" s="26">
        <f t="shared" si="6"/>
        <v>98.866848708459457</v>
      </c>
      <c r="F11" s="26">
        <f t="shared" si="6"/>
        <v>98.709798138728885</v>
      </c>
      <c r="G11" s="26">
        <f t="shared" si="6"/>
        <v>98.28973671083736</v>
      </c>
      <c r="H11" s="26">
        <f t="shared" si="6"/>
        <v>98.110792584401878</v>
      </c>
      <c r="I11" s="26">
        <f t="shared" si="6"/>
        <v>97.555144078975573</v>
      </c>
      <c r="J11" s="26">
        <f>J10/J4*100</f>
        <v>97.061320888160779</v>
      </c>
      <c r="K11" s="26">
        <f t="shared" ref="K11:O11" si="7">K10/K4*100</f>
        <v>96.648217606104083</v>
      </c>
      <c r="L11" s="26">
        <f t="shared" si="7"/>
        <v>96.02033308523788</v>
      </c>
      <c r="M11" s="26">
        <f t="shared" si="7"/>
        <v>95.467906776409279</v>
      </c>
      <c r="N11" s="26">
        <f t="shared" si="7"/>
        <v>93.760624309989453</v>
      </c>
      <c r="O11" s="26">
        <f t="shared" si="7"/>
        <v>53.805084792751366</v>
      </c>
      <c r="P11" s="26">
        <f t="shared" si="6"/>
        <v>92.915303664197637</v>
      </c>
    </row>
    <row r="12" spans="1:22" x14ac:dyDescent="0.25">
      <c r="V12" s="62"/>
    </row>
    <row r="13" spans="1:22" ht="13" x14ac:dyDescent="0.3">
      <c r="A13" s="83" t="s">
        <v>15</v>
      </c>
      <c r="B13" s="83"/>
    </row>
    <row r="14" spans="1:22" x14ac:dyDescent="0.25">
      <c r="A14" s="58" t="s">
        <v>16</v>
      </c>
      <c r="B14" s="70">
        <f>B11</f>
        <v>99.232193400341828</v>
      </c>
    </row>
    <row r="15" spans="1:22" x14ac:dyDescent="0.25">
      <c r="A15" s="58" t="s">
        <v>31</v>
      </c>
      <c r="B15" s="70">
        <f>C11</f>
        <v>99.221344836870102</v>
      </c>
      <c r="U15" s="10"/>
    </row>
    <row r="16" spans="1:22" x14ac:dyDescent="0.25">
      <c r="A16" s="58" t="s">
        <v>48</v>
      </c>
      <c r="B16" s="70">
        <f>D11</f>
        <v>99.007696266059938</v>
      </c>
    </row>
    <row r="17" spans="1:18" x14ac:dyDescent="0.25">
      <c r="A17" s="58" t="s">
        <v>65</v>
      </c>
      <c r="B17" s="70">
        <f>E11</f>
        <v>98.866848708459457</v>
      </c>
    </row>
    <row r="18" spans="1:18" x14ac:dyDescent="0.25">
      <c r="A18" s="58" t="s">
        <v>78</v>
      </c>
      <c r="B18" s="70">
        <f>F11</f>
        <v>98.709798138728885</v>
      </c>
    </row>
    <row r="19" spans="1:18" x14ac:dyDescent="0.25">
      <c r="A19" s="58" t="s">
        <v>80</v>
      </c>
      <c r="B19" s="70">
        <f>G11</f>
        <v>98.28973671083736</v>
      </c>
    </row>
    <row r="20" spans="1:18" x14ac:dyDescent="0.25">
      <c r="A20" s="58" t="s">
        <v>91</v>
      </c>
      <c r="B20" s="70">
        <f>H11</f>
        <v>98.110792584401878</v>
      </c>
    </row>
    <row r="21" spans="1:18" x14ac:dyDescent="0.25">
      <c r="A21" s="58" t="s">
        <v>111</v>
      </c>
      <c r="B21" s="70">
        <f>I11</f>
        <v>97.555144078975573</v>
      </c>
    </row>
    <row r="22" spans="1:18" x14ac:dyDescent="0.25">
      <c r="A22" s="58" t="s">
        <v>135</v>
      </c>
      <c r="B22" s="70">
        <f>J11</f>
        <v>97.061320888160779</v>
      </c>
    </row>
    <row r="23" spans="1:18" x14ac:dyDescent="0.25">
      <c r="A23" s="58" t="s">
        <v>157</v>
      </c>
      <c r="B23" s="70">
        <f>K11</f>
        <v>96.648217606104083</v>
      </c>
    </row>
    <row r="24" spans="1:18" x14ac:dyDescent="0.25">
      <c r="A24" s="58" t="s">
        <v>158</v>
      </c>
      <c r="B24" s="70">
        <f>L11</f>
        <v>96.02033308523788</v>
      </c>
    </row>
    <row r="25" spans="1:18" x14ac:dyDescent="0.25">
      <c r="A25" s="58" t="s">
        <v>159</v>
      </c>
      <c r="B25" s="70">
        <f>M11</f>
        <v>95.467906776409279</v>
      </c>
    </row>
    <row r="26" spans="1:18" x14ac:dyDescent="0.25">
      <c r="A26" s="58" t="s">
        <v>160</v>
      </c>
      <c r="B26" s="70">
        <f>N11</f>
        <v>93.760624309989453</v>
      </c>
    </row>
    <row r="27" spans="1:18" x14ac:dyDescent="0.25">
      <c r="A27" s="58" t="s">
        <v>162</v>
      </c>
      <c r="B27" s="70">
        <f>O11</f>
        <v>53.805084792751366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:P1"/>
    <mergeCell ref="A13:B13"/>
  </mergeCells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9F67-D08D-4111-B86A-14720630E2A3}">
  <dimension ref="A1:V35"/>
  <sheetViews>
    <sheetView zoomScale="80" zoomScaleNormal="80" workbookViewId="0">
      <selection sqref="A1:XFD1048576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9.0898437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9.0898437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9.0898437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9.0898437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9.0898437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9.0898437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9.0898437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9.0898437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9.0898437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9.0898437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9.0898437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9.0898437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9.0898437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9.0898437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9.0898437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9.0898437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9.0898437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9.0898437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9.0898437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9.0898437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9.0898437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9.0898437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9.0898437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9.0898437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9.0898437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9.0898437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9.0898437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9.0898437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9.0898437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9.0898437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9.0898437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9.0898437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9.0898437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9.0898437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9.0898437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9.0898437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9.0898437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9.0898437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9.0898437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9.0898437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9.0898437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9.0898437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9.0898437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9.0898437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9.0898437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9.0898437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9.0898437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9.0898437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9.0898437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9.0898437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9.0898437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9.0898437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9.0898437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9.0898437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9.0898437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9.0898437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9.0898437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9.0898437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9.0898437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9.0898437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9.0898437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9.0898437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9.0898437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9.08984375" style="58"/>
  </cols>
  <sheetData>
    <row r="1" spans="1:22" ht="30" customHeight="1" x14ac:dyDescent="0.25">
      <c r="A1" s="85" t="s">
        <v>161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108305444.91</v>
      </c>
      <c r="P4" s="62">
        <f>SUM(B4:O4)</f>
        <v>1089445607.77</v>
      </c>
    </row>
    <row r="5" spans="1:22" s="42" customFormat="1" ht="14.5" x14ac:dyDescent="0.35">
      <c r="A5" s="58" t="s">
        <v>152</v>
      </c>
      <c r="B5" s="69">
        <v>294768.78000000003</v>
      </c>
      <c r="C5" s="69">
        <v>287856.57</v>
      </c>
      <c r="D5" s="69">
        <v>315676.53999999998</v>
      </c>
      <c r="E5" s="69">
        <v>292978.89</v>
      </c>
      <c r="F5" s="69">
        <v>272482.40000000002</v>
      </c>
      <c r="G5" s="59">
        <v>264964.09000000003</v>
      </c>
      <c r="H5" s="59">
        <v>230809.12</v>
      </c>
      <c r="I5" s="59">
        <v>219599.96</v>
      </c>
      <c r="J5" s="59">
        <v>203733.1</v>
      </c>
      <c r="K5">
        <v>162867.76</v>
      </c>
      <c r="L5" s="69">
        <v>140584.93</v>
      </c>
      <c r="M5" s="69">
        <v>83079.92</v>
      </c>
      <c r="N5" s="69">
        <v>27079.54</v>
      </c>
      <c r="O5" s="39">
        <v>24.97</v>
      </c>
      <c r="P5" s="62">
        <f t="shared" ref="P5:P6" si="0">SUM(B5:O5)</f>
        <v>2796506.5700000003</v>
      </c>
    </row>
    <row r="6" spans="1:22" s="42" customFormat="1" x14ac:dyDescent="0.2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83612.06</v>
      </c>
      <c r="G6" s="59">
        <v>66398.720000000001</v>
      </c>
      <c r="H6" s="69">
        <v>86104.81</v>
      </c>
      <c r="I6" s="69">
        <v>79340.11</v>
      </c>
      <c r="J6" s="69">
        <v>76293.8</v>
      </c>
      <c r="K6" s="69">
        <v>41271.050000000003</v>
      </c>
      <c r="L6" s="69">
        <v>51240.480000000003</v>
      </c>
      <c r="M6" s="59">
        <v>76918.2</v>
      </c>
      <c r="N6" s="59">
        <v>1092</v>
      </c>
      <c r="O6" s="39">
        <v>7.0000000000000007E-2</v>
      </c>
      <c r="P6" s="62">
        <f t="shared" si="0"/>
        <v>738191.47999999986</v>
      </c>
    </row>
    <row r="7" spans="1:22" s="42" customFormat="1" x14ac:dyDescent="0.25">
      <c r="A7" s="58" t="s">
        <v>154</v>
      </c>
      <c r="B7" s="63">
        <f t="shared" ref="B7:E7" si="1">B4-B5+B6</f>
        <v>56578229.93</v>
      </c>
      <c r="C7" s="63">
        <f t="shared" si="1"/>
        <v>57182501.289999999</v>
      </c>
      <c r="D7" s="63">
        <f t="shared" si="1"/>
        <v>59406867.260000005</v>
      </c>
      <c r="E7" s="63">
        <f t="shared" si="1"/>
        <v>62025933.370000005</v>
      </c>
      <c r="F7" s="63">
        <f>F4-F5+F6</f>
        <v>64380715.630000003</v>
      </c>
      <c r="G7" s="63">
        <f>G4-G5+G6</f>
        <v>68985409.839999989</v>
      </c>
      <c r="H7" s="63">
        <f t="shared" ref="H7:P7" si="2">H4-H5+H6</f>
        <v>72881367.819999993</v>
      </c>
      <c r="I7" s="63">
        <f t="shared" si="2"/>
        <v>78244241.810000002</v>
      </c>
      <c r="J7" s="63">
        <f t="shared" si="2"/>
        <v>82748943.159999996</v>
      </c>
      <c r="K7" s="63">
        <f t="shared" si="2"/>
        <v>85736039.669999987</v>
      </c>
      <c r="L7" s="63">
        <f t="shared" si="2"/>
        <v>92662635.780000001</v>
      </c>
      <c r="M7" s="63">
        <f t="shared" si="2"/>
        <v>96665628.859999999</v>
      </c>
      <c r="N7" s="63">
        <f t="shared" si="2"/>
        <v>101583358.25</v>
      </c>
      <c r="O7" s="63">
        <f>O4-O5+O6</f>
        <v>108305420.00999999</v>
      </c>
      <c r="P7" s="63">
        <f t="shared" si="2"/>
        <v>1087387292.6800001</v>
      </c>
    </row>
    <row r="8" spans="1:22" s="42" customFormat="1" ht="14.5" x14ac:dyDescent="0.35">
      <c r="A8" s="58" t="s">
        <v>155</v>
      </c>
      <c r="B8" s="59">
        <v>175958.43</v>
      </c>
      <c r="C8" s="59">
        <v>198570.54</v>
      </c>
      <c r="D8" s="59">
        <v>321311.61</v>
      </c>
      <c r="E8" s="59">
        <v>469836.72</v>
      </c>
      <c r="F8" s="59">
        <v>644110.72</v>
      </c>
      <c r="G8" s="59">
        <v>984242.56</v>
      </c>
      <c r="H8" s="59">
        <v>1234823.52</v>
      </c>
      <c r="I8" s="59">
        <v>1776128.28</v>
      </c>
      <c r="J8" s="59">
        <v>2307360.41</v>
      </c>
      <c r="K8" s="20">
        <v>2712345.15</v>
      </c>
      <c r="L8" s="20">
        <v>3530894.09</v>
      </c>
      <c r="M8" s="20">
        <v>4238621.9000000004</v>
      </c>
      <c r="N8" s="20">
        <v>5680496.8899999997</v>
      </c>
      <c r="O8" s="20">
        <v>22092747.27</v>
      </c>
      <c r="P8" s="63">
        <f>SUM(B8:O8)</f>
        <v>46367448.090000004</v>
      </c>
    </row>
    <row r="9" spans="1:22" s="42" customFormat="1" ht="14.5" x14ac:dyDescent="0.35">
      <c r="A9" s="58" t="s">
        <v>156</v>
      </c>
      <c r="B9" s="59">
        <v>219.27</v>
      </c>
      <c r="C9" s="59">
        <v>0</v>
      </c>
      <c r="D9" s="59">
        <v>12.3</v>
      </c>
      <c r="E9" s="59">
        <v>32.619999999999997</v>
      </c>
      <c r="F9" s="59">
        <v>96.94</v>
      </c>
      <c r="G9" s="59">
        <v>420.2</v>
      </c>
      <c r="H9" s="59">
        <v>86.14</v>
      </c>
      <c r="I9" s="59">
        <v>0</v>
      </c>
      <c r="J9" s="59">
        <v>671.23</v>
      </c>
      <c r="K9" s="59">
        <v>20.5</v>
      </c>
      <c r="L9" s="20">
        <v>29.95</v>
      </c>
      <c r="M9" s="20">
        <v>5496.11</v>
      </c>
      <c r="N9" s="20">
        <v>137992.39000000001</v>
      </c>
      <c r="O9" s="20">
        <v>432231.51</v>
      </c>
      <c r="P9" s="63">
        <f t="shared" ref="P9:P10" si="3">SUM(B9:O9)</f>
        <v>577309.16</v>
      </c>
    </row>
    <row r="10" spans="1:22" s="42" customFormat="1" ht="13" x14ac:dyDescent="0.3">
      <c r="A10" s="42" t="s">
        <v>14</v>
      </c>
      <c r="B10" s="7">
        <f t="shared" ref="B10:I10" si="4">B7-(B8+B9)</f>
        <v>56402052.229999997</v>
      </c>
      <c r="C10" s="7">
        <f t="shared" si="4"/>
        <v>56983930.75</v>
      </c>
      <c r="D10" s="7">
        <f t="shared" si="4"/>
        <v>59085543.350000009</v>
      </c>
      <c r="E10" s="7">
        <f t="shared" si="4"/>
        <v>61556064.030000001</v>
      </c>
      <c r="F10" s="7">
        <f t="shared" si="4"/>
        <v>63736507.970000006</v>
      </c>
      <c r="G10" s="7">
        <f t="shared" si="4"/>
        <v>68000747.079999983</v>
      </c>
      <c r="H10" s="7">
        <f t="shared" si="4"/>
        <v>71646458.159999996</v>
      </c>
      <c r="I10" s="7">
        <f t="shared" si="4"/>
        <v>76468113.530000001</v>
      </c>
      <c r="J10" s="7">
        <f>J7-(J8+J9)</f>
        <v>80440911.519999996</v>
      </c>
      <c r="K10" s="7">
        <f t="shared" ref="K10:O10" si="5">K7-(K8+K9)</f>
        <v>83023674.019999981</v>
      </c>
      <c r="L10" s="7">
        <f t="shared" si="5"/>
        <v>89131711.739999995</v>
      </c>
      <c r="M10" s="7">
        <f t="shared" si="5"/>
        <v>92421510.849999994</v>
      </c>
      <c r="N10" s="7">
        <f t="shared" si="5"/>
        <v>95764868.969999999</v>
      </c>
      <c r="O10" s="7">
        <f t="shared" si="5"/>
        <v>85780441.229999989</v>
      </c>
      <c r="P10" s="63">
        <f t="shared" si="3"/>
        <v>1040442535.4299999</v>
      </c>
      <c r="Q10" s="25"/>
    </row>
    <row r="11" spans="1:22" ht="13" x14ac:dyDescent="0.3">
      <c r="A11" s="22" t="s">
        <v>15</v>
      </c>
      <c r="B11" s="26">
        <f t="shared" ref="B11:P11" si="6">B10/B4*100</f>
        <v>99.232193400341828</v>
      </c>
      <c r="C11" s="26">
        <f t="shared" si="6"/>
        <v>99.221344836870102</v>
      </c>
      <c r="D11" s="26">
        <f t="shared" si="6"/>
        <v>99.007696266059938</v>
      </c>
      <c r="E11" s="26">
        <f t="shared" si="6"/>
        <v>98.866848708459457</v>
      </c>
      <c r="F11" s="26">
        <f t="shared" si="6"/>
        <v>98.709798138728885</v>
      </c>
      <c r="G11" s="26">
        <f t="shared" si="6"/>
        <v>98.28973671083736</v>
      </c>
      <c r="H11" s="26">
        <f t="shared" si="6"/>
        <v>98.110792584401878</v>
      </c>
      <c r="I11" s="26">
        <f t="shared" si="6"/>
        <v>97.555144078975573</v>
      </c>
      <c r="J11" s="26">
        <f>J10/J4*100</f>
        <v>97.061320888160779</v>
      </c>
      <c r="K11" s="26">
        <f t="shared" ref="K11:O11" si="7">K10/K4*100</f>
        <v>96.699230866946891</v>
      </c>
      <c r="L11" s="26">
        <f t="shared" si="7"/>
        <v>96.096828896781801</v>
      </c>
      <c r="M11" s="26">
        <f t="shared" si="7"/>
        <v>95.603391946606479</v>
      </c>
      <c r="N11" s="26">
        <f t="shared" si="7"/>
        <v>94.248091280816809</v>
      </c>
      <c r="O11" s="26">
        <f t="shared" si="7"/>
        <v>79.202334934575163</v>
      </c>
      <c r="P11" s="26">
        <f t="shared" si="6"/>
        <v>95.502017540801774</v>
      </c>
    </row>
    <row r="12" spans="1:22" x14ac:dyDescent="0.25">
      <c r="V12" s="62"/>
    </row>
    <row r="13" spans="1:22" ht="13" x14ac:dyDescent="0.3">
      <c r="A13" s="86" t="s">
        <v>15</v>
      </c>
      <c r="B13" s="86"/>
    </row>
    <row r="14" spans="1:22" x14ac:dyDescent="0.25">
      <c r="A14" s="58" t="s">
        <v>16</v>
      </c>
      <c r="B14" s="70">
        <f>B11</f>
        <v>99.232193400341828</v>
      </c>
    </row>
    <row r="15" spans="1:22" x14ac:dyDescent="0.25">
      <c r="A15" s="58" t="s">
        <v>31</v>
      </c>
      <c r="B15" s="70">
        <f>C11</f>
        <v>99.221344836870102</v>
      </c>
      <c r="U15" s="10"/>
    </row>
    <row r="16" spans="1:22" x14ac:dyDescent="0.25">
      <c r="A16" s="58" t="s">
        <v>48</v>
      </c>
      <c r="B16" s="70">
        <f>D11</f>
        <v>99.007696266059938</v>
      </c>
    </row>
    <row r="17" spans="1:18" x14ac:dyDescent="0.25">
      <c r="A17" s="58" t="s">
        <v>65</v>
      </c>
      <c r="B17" s="70">
        <f>E11</f>
        <v>98.866848708459457</v>
      </c>
    </row>
    <row r="18" spans="1:18" x14ac:dyDescent="0.25">
      <c r="A18" s="58" t="s">
        <v>78</v>
      </c>
      <c r="B18" s="70">
        <f>F11</f>
        <v>98.709798138728885</v>
      </c>
    </row>
    <row r="19" spans="1:18" x14ac:dyDescent="0.25">
      <c r="A19" s="58" t="s">
        <v>80</v>
      </c>
      <c r="B19" s="70">
        <f>G11</f>
        <v>98.28973671083736</v>
      </c>
    </row>
    <row r="20" spans="1:18" x14ac:dyDescent="0.25">
      <c r="A20" s="58" t="s">
        <v>91</v>
      </c>
      <c r="B20" s="70">
        <f>H11</f>
        <v>98.110792584401878</v>
      </c>
    </row>
    <row r="21" spans="1:18" x14ac:dyDescent="0.25">
      <c r="A21" s="58" t="s">
        <v>111</v>
      </c>
      <c r="B21" s="70">
        <f>I11</f>
        <v>97.555144078975573</v>
      </c>
    </row>
    <row r="22" spans="1:18" x14ac:dyDescent="0.25">
      <c r="A22" s="58" t="s">
        <v>135</v>
      </c>
      <c r="B22" s="70">
        <f>J11</f>
        <v>97.061320888160779</v>
      </c>
    </row>
    <row r="23" spans="1:18" x14ac:dyDescent="0.25">
      <c r="A23" s="58" t="s">
        <v>157</v>
      </c>
      <c r="B23" s="70">
        <f>K11</f>
        <v>96.699230866946891</v>
      </c>
    </row>
    <row r="24" spans="1:18" x14ac:dyDescent="0.25">
      <c r="A24" s="58" t="s">
        <v>158</v>
      </c>
      <c r="B24" s="70">
        <f>L11</f>
        <v>96.096828896781801</v>
      </c>
    </row>
    <row r="25" spans="1:18" x14ac:dyDescent="0.25">
      <c r="A25" s="58" t="s">
        <v>159</v>
      </c>
      <c r="B25" s="70">
        <f>M11</f>
        <v>95.603391946606479</v>
      </c>
    </row>
    <row r="26" spans="1:18" x14ac:dyDescent="0.25">
      <c r="A26" s="58" t="s">
        <v>160</v>
      </c>
      <c r="B26" s="70">
        <f>N11</f>
        <v>94.248091280816809</v>
      </c>
    </row>
    <row r="27" spans="1:18" x14ac:dyDescent="0.25">
      <c r="A27" s="58" t="s">
        <v>162</v>
      </c>
      <c r="B27" s="70">
        <f>O11</f>
        <v>79.202334934575163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:P1"/>
    <mergeCell ref="A13:B13"/>
  </mergeCells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F392-DA08-4953-9DA6-869A924F4611}">
  <dimension ref="A1:V35"/>
  <sheetViews>
    <sheetView zoomScale="80" zoomScaleNormal="80" workbookViewId="0">
      <selection activeCell="B5" sqref="B5:J6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8.906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8.906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8.906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8.906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8.906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8.906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8.906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8.906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8.906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8.906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8.906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8.906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8.906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8.906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8.906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8.906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8.906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8.906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8.906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8.906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8.906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8.906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8.906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8.906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8.906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8.906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8.906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8.906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8.906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8.906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8.906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8.906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8.906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8.906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8.906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8.906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8.906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8.906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8.906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8.906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8.906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8.906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8.906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8.906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8.906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8.906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8.906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8.906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8.906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8.906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8.906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8.906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8.906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8.906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8.906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8.906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8.906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8.906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8.906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8.906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8.906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8.906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8.906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8.90625" style="58"/>
  </cols>
  <sheetData>
    <row r="1" spans="1:22" ht="30" customHeight="1" x14ac:dyDescent="0.25">
      <c r="A1" s="85" t="s">
        <v>161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2">
        <f>SUM(B4:O4)</f>
        <v>1089251572.5899999</v>
      </c>
    </row>
    <row r="5" spans="1:22" s="42" customFormat="1" ht="14.5" x14ac:dyDescent="0.3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302225.91999999998</v>
      </c>
      <c r="F5" s="69">
        <v>287333.61</v>
      </c>
      <c r="G5" s="59">
        <v>290617.52</v>
      </c>
      <c r="H5" s="59">
        <v>257919.33</v>
      </c>
      <c r="I5" s="59">
        <v>247164.52</v>
      </c>
      <c r="J5" s="59">
        <v>228530.69</v>
      </c>
      <c r="K5">
        <v>191827.08</v>
      </c>
      <c r="L5" s="69">
        <v>187730.98</v>
      </c>
      <c r="M5" s="69">
        <v>161183.47</v>
      </c>
      <c r="N5" s="69">
        <v>123615.89</v>
      </c>
      <c r="O5" s="39">
        <v>19358.95</v>
      </c>
      <c r="P5" s="62">
        <f t="shared" ref="P5:P6" si="0">SUM(B5:O5)</f>
        <v>3210447.3000000007</v>
      </c>
    </row>
    <row r="6" spans="1:22" s="42" customFormat="1" x14ac:dyDescent="0.25">
      <c r="A6" s="58" t="s">
        <v>153</v>
      </c>
      <c r="B6" s="69">
        <v>34538.79</v>
      </c>
      <c r="C6" s="69">
        <v>39236.720000000001</v>
      </c>
      <c r="D6" s="69">
        <v>44816.13</v>
      </c>
      <c r="E6" s="69">
        <v>57557.58</v>
      </c>
      <c r="F6" s="59">
        <v>83612.06</v>
      </c>
      <c r="G6" s="59">
        <v>66421.81</v>
      </c>
      <c r="H6" s="69">
        <v>86184.95</v>
      </c>
      <c r="I6" s="69">
        <v>79404.25</v>
      </c>
      <c r="J6" s="69">
        <v>76924.350000000006</v>
      </c>
      <c r="K6" s="69">
        <v>41276.5</v>
      </c>
      <c r="L6" s="69">
        <v>51282.68</v>
      </c>
      <c r="M6" s="59">
        <v>77061.03</v>
      </c>
      <c r="N6" s="59">
        <v>62449.08</v>
      </c>
      <c r="O6" s="39">
        <v>0.2</v>
      </c>
      <c r="P6" s="62">
        <f t="shared" si="0"/>
        <v>800766.13</v>
      </c>
    </row>
    <row r="7" spans="1:22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59401402.700000003</v>
      </c>
      <c r="E7" s="63">
        <f t="shared" si="1"/>
        <v>62016913.609999999</v>
      </c>
      <c r="F7" s="63">
        <f>F4-F5+F6</f>
        <v>64365864.420000002</v>
      </c>
      <c r="G7" s="63">
        <f>G4-G5+G6</f>
        <v>68959779.5</v>
      </c>
      <c r="H7" s="63">
        <f t="shared" ref="H7:P7" si="2">H4-H5+H6</f>
        <v>72854337.75</v>
      </c>
      <c r="I7" s="63">
        <f t="shared" si="2"/>
        <v>78216741.390000001</v>
      </c>
      <c r="J7" s="63">
        <f t="shared" si="2"/>
        <v>82724776.11999999</v>
      </c>
      <c r="K7" s="63">
        <f t="shared" si="2"/>
        <v>85707085.799999997</v>
      </c>
      <c r="L7" s="63">
        <f t="shared" si="2"/>
        <v>92615531.930000007</v>
      </c>
      <c r="M7" s="63">
        <f t="shared" si="2"/>
        <v>96587668.140000001</v>
      </c>
      <c r="N7" s="63">
        <f t="shared" si="2"/>
        <v>101548178.98</v>
      </c>
      <c r="O7" s="63">
        <f>O4-O5+O6</f>
        <v>108092050.98</v>
      </c>
      <c r="P7" s="63">
        <f t="shared" si="2"/>
        <v>1086841891.4200001</v>
      </c>
    </row>
    <row r="8" spans="1:22" s="42" customFormat="1" ht="14.5" x14ac:dyDescent="0.35">
      <c r="A8" s="58" t="s">
        <v>155</v>
      </c>
      <c r="B8" s="59">
        <v>165782.53</v>
      </c>
      <c r="C8" s="59">
        <v>189834.76</v>
      </c>
      <c r="D8" s="59">
        <v>307843.43</v>
      </c>
      <c r="E8" s="59">
        <v>446515.55</v>
      </c>
      <c r="F8" s="59">
        <v>609812.46</v>
      </c>
      <c r="G8" s="59">
        <v>927108.55</v>
      </c>
      <c r="H8" s="59">
        <v>1169161.8899999999</v>
      </c>
      <c r="I8" s="59">
        <v>1684332.44</v>
      </c>
      <c r="J8" s="59">
        <v>2209601.77</v>
      </c>
      <c r="K8" s="20">
        <v>2636466.04</v>
      </c>
      <c r="L8" s="20">
        <v>3401905.54</v>
      </c>
      <c r="M8" s="20">
        <v>4026070.32</v>
      </c>
      <c r="N8" s="20">
        <v>5308414.4000000004</v>
      </c>
      <c r="O8" s="20">
        <v>7920661.2800000003</v>
      </c>
      <c r="P8" s="63">
        <f>SUM(B8:O8)</f>
        <v>31003510.960000001</v>
      </c>
    </row>
    <row r="9" spans="1:22" s="42" customFormat="1" ht="14.5" x14ac:dyDescent="0.35">
      <c r="A9" s="58" t="s">
        <v>156</v>
      </c>
      <c r="B9" s="59">
        <v>219.27</v>
      </c>
      <c r="C9" s="59">
        <v>0</v>
      </c>
      <c r="D9" s="59">
        <v>12.3</v>
      </c>
      <c r="E9" s="59">
        <v>6.93</v>
      </c>
      <c r="F9" s="59">
        <v>96.94</v>
      </c>
      <c r="G9" s="59">
        <v>420.2</v>
      </c>
      <c r="H9" s="59">
        <v>86.14</v>
      </c>
      <c r="I9" s="59">
        <v>0</v>
      </c>
      <c r="J9" s="59">
        <v>670.23</v>
      </c>
      <c r="K9" s="59">
        <v>20.5</v>
      </c>
      <c r="L9" s="20">
        <v>29.95</v>
      </c>
      <c r="M9" s="20">
        <v>5141.8900000000003</v>
      </c>
      <c r="N9" s="20">
        <v>8745.4</v>
      </c>
      <c r="O9" s="20">
        <v>810693.44</v>
      </c>
      <c r="P9" s="63">
        <f t="shared" ref="P9:P10" si="3">SUM(B9:O9)</f>
        <v>826143.19</v>
      </c>
    </row>
    <row r="10" spans="1:22" s="42" customFormat="1" ht="13" x14ac:dyDescent="0.3">
      <c r="A10" s="42" t="s">
        <v>14</v>
      </c>
      <c r="B10" s="7">
        <f t="shared" ref="B10:I10" si="4">B7-(B8+B9)</f>
        <v>56407539.850000001</v>
      </c>
      <c r="C10" s="7">
        <f t="shared" si="4"/>
        <v>56988183.690000005</v>
      </c>
      <c r="D10" s="7">
        <f t="shared" si="4"/>
        <v>59093546.970000006</v>
      </c>
      <c r="E10" s="7">
        <f t="shared" si="4"/>
        <v>61570391.130000003</v>
      </c>
      <c r="F10" s="7">
        <f t="shared" si="4"/>
        <v>63755955.020000003</v>
      </c>
      <c r="G10" s="7">
        <f t="shared" si="4"/>
        <v>68032250.75</v>
      </c>
      <c r="H10" s="7">
        <f t="shared" si="4"/>
        <v>71685089.719999999</v>
      </c>
      <c r="I10" s="7">
        <f t="shared" si="4"/>
        <v>76532408.950000003</v>
      </c>
      <c r="J10" s="7">
        <f>J7-(J8+J9)</f>
        <v>80514504.11999999</v>
      </c>
      <c r="K10" s="7">
        <f t="shared" ref="K10:O10" si="5">K7-(K8+K9)</f>
        <v>83070599.25999999</v>
      </c>
      <c r="L10" s="7">
        <f t="shared" si="5"/>
        <v>89213596.440000013</v>
      </c>
      <c r="M10" s="7">
        <f t="shared" si="5"/>
        <v>92556455.930000007</v>
      </c>
      <c r="N10" s="7">
        <f t="shared" si="5"/>
        <v>96231019.180000007</v>
      </c>
      <c r="O10" s="7">
        <f t="shared" si="5"/>
        <v>99360696.260000005</v>
      </c>
      <c r="P10" s="63">
        <f t="shared" si="3"/>
        <v>1055012237.27</v>
      </c>
      <c r="Q10" s="25"/>
    </row>
    <row r="11" spans="1:22" ht="13" x14ac:dyDescent="0.3">
      <c r="A11" s="22" t="s">
        <v>15</v>
      </c>
      <c r="B11" s="26">
        <f t="shared" ref="B11:P11" si="6">B10/B4*100</f>
        <v>99.241848165507591</v>
      </c>
      <c r="C11" s="26">
        <f t="shared" si="6"/>
        <v>99.228750125005831</v>
      </c>
      <c r="D11" s="26">
        <f t="shared" si="6"/>
        <v>99.021107668123122</v>
      </c>
      <c r="E11" s="26">
        <f t="shared" si="6"/>
        <v>98.889859848798778</v>
      </c>
      <c r="F11" s="26">
        <f t="shared" si="6"/>
        <v>98.739916111003069</v>
      </c>
      <c r="G11" s="26">
        <f t="shared" si="6"/>
        <v>98.335272790405483</v>
      </c>
      <c r="H11" s="26">
        <f t="shared" si="6"/>
        <v>98.16369363586638</v>
      </c>
      <c r="I11" s="26">
        <f t="shared" si="6"/>
        <v>97.637169758336142</v>
      </c>
      <c r="J11" s="26">
        <f>J10/J4*100</f>
        <v>97.150118924242435</v>
      </c>
      <c r="K11" s="26">
        <f t="shared" ref="K11:O11" si="7">K10/K4*100</f>
        <v>96.753885574412081</v>
      </c>
      <c r="L11" s="26">
        <f t="shared" si="7"/>
        <v>96.18511240274789</v>
      </c>
      <c r="M11" s="26">
        <f t="shared" si="7"/>
        <v>95.742982906068775</v>
      </c>
      <c r="N11" s="26">
        <f t="shared" si="7"/>
        <v>94.706858342424923</v>
      </c>
      <c r="O11" s="26">
        <f t="shared" si="7"/>
        <v>91.905837236001048</v>
      </c>
      <c r="P11" s="26">
        <f t="shared" si="6"/>
        <v>96.856618233877199</v>
      </c>
    </row>
    <row r="12" spans="1:22" x14ac:dyDescent="0.25">
      <c r="V12" s="62"/>
    </row>
    <row r="13" spans="1:22" ht="13" x14ac:dyDescent="0.3">
      <c r="A13" s="86" t="s">
        <v>15</v>
      </c>
      <c r="B13" s="86"/>
    </row>
    <row r="14" spans="1:22" x14ac:dyDescent="0.25">
      <c r="A14" s="58" t="s">
        <v>16</v>
      </c>
      <c r="B14" s="70">
        <f>B11</f>
        <v>99.241848165507591</v>
      </c>
    </row>
    <row r="15" spans="1:22" x14ac:dyDescent="0.25">
      <c r="A15" s="58" t="s">
        <v>31</v>
      </c>
      <c r="B15" s="70">
        <f>C11</f>
        <v>99.228750125005831</v>
      </c>
      <c r="U15" s="10"/>
    </row>
    <row r="16" spans="1:22" x14ac:dyDescent="0.25">
      <c r="A16" s="58" t="s">
        <v>48</v>
      </c>
      <c r="B16" s="70">
        <f>D11</f>
        <v>99.021107668123122</v>
      </c>
    </row>
    <row r="17" spans="1:18" x14ac:dyDescent="0.25">
      <c r="A17" s="58" t="s">
        <v>65</v>
      </c>
      <c r="B17" s="70">
        <f>E11</f>
        <v>98.889859848798778</v>
      </c>
    </row>
    <row r="18" spans="1:18" x14ac:dyDescent="0.25">
      <c r="A18" s="58" t="s">
        <v>78</v>
      </c>
      <c r="B18" s="70">
        <f>F11</f>
        <v>98.739916111003069</v>
      </c>
    </row>
    <row r="19" spans="1:18" x14ac:dyDescent="0.25">
      <c r="A19" s="58" t="s">
        <v>80</v>
      </c>
      <c r="B19" s="70">
        <f>G11</f>
        <v>98.335272790405483</v>
      </c>
    </row>
    <row r="20" spans="1:18" x14ac:dyDescent="0.25">
      <c r="A20" s="58" t="s">
        <v>91</v>
      </c>
      <c r="B20" s="70">
        <f>H11</f>
        <v>98.16369363586638</v>
      </c>
    </row>
    <row r="21" spans="1:18" x14ac:dyDescent="0.25">
      <c r="A21" s="58" t="s">
        <v>111</v>
      </c>
      <c r="B21" s="70">
        <f>I11</f>
        <v>97.637169758336142</v>
      </c>
    </row>
    <row r="22" spans="1:18" x14ac:dyDescent="0.25">
      <c r="A22" s="58" t="s">
        <v>135</v>
      </c>
      <c r="B22" s="70">
        <f>J11</f>
        <v>97.150118924242435</v>
      </c>
    </row>
    <row r="23" spans="1:18" x14ac:dyDescent="0.25">
      <c r="A23" s="58" t="s">
        <v>157</v>
      </c>
      <c r="B23" s="70">
        <f>K11</f>
        <v>96.753885574412081</v>
      </c>
    </row>
    <row r="24" spans="1:18" x14ac:dyDescent="0.25">
      <c r="A24" s="58" t="s">
        <v>158</v>
      </c>
      <c r="B24" s="70">
        <f>L11</f>
        <v>96.18511240274789</v>
      </c>
    </row>
    <row r="25" spans="1:18" x14ac:dyDescent="0.25">
      <c r="A25" s="58" t="s">
        <v>159</v>
      </c>
      <c r="B25" s="70">
        <f>M11</f>
        <v>95.742982906068775</v>
      </c>
    </row>
    <row r="26" spans="1:18" x14ac:dyDescent="0.25">
      <c r="A26" s="58" t="s">
        <v>160</v>
      </c>
      <c r="B26" s="70">
        <f>N11</f>
        <v>94.706858342424923</v>
      </c>
    </row>
    <row r="27" spans="1:18" x14ac:dyDescent="0.25">
      <c r="A27" s="58" t="s">
        <v>162</v>
      </c>
      <c r="B27" s="70">
        <f>O11</f>
        <v>91.905837236001048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:P1"/>
    <mergeCell ref="A13:B13"/>
  </mergeCells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E1D2-981D-49B8-B7EC-D755F551BB42}">
  <dimension ref="A1:W35"/>
  <sheetViews>
    <sheetView topLeftCell="D1" zoomScale="80" zoomScaleNormal="80" workbookViewId="0">
      <selection activeCell="P4" sqref="P4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6" width="16.90625" style="58" customWidth="1"/>
    <col min="17" max="17" width="17.90625" style="58" bestFit="1" customWidth="1"/>
    <col min="18" max="18" width="17.08984375" style="58" bestFit="1" customWidth="1"/>
    <col min="19" max="19" width="17.08984375" style="58" customWidth="1"/>
    <col min="20" max="21" width="17.90625" style="58" bestFit="1" customWidth="1"/>
    <col min="22" max="22" width="17.90625" style="58" customWidth="1"/>
    <col min="23" max="23" width="18.54296875" style="58" bestFit="1" customWidth="1"/>
    <col min="24" max="24" width="13.90625" style="58" bestFit="1" customWidth="1"/>
    <col min="25" max="261" width="8.90625" style="58"/>
    <col min="262" max="262" width="32.08984375" style="58" customWidth="1"/>
    <col min="263" max="264" width="17.90625" style="58" bestFit="1" customWidth="1"/>
    <col min="265" max="266" width="17.08984375" style="58" bestFit="1" customWidth="1"/>
    <col min="267" max="271" width="17.90625" style="58" bestFit="1" customWidth="1"/>
    <col min="272" max="272" width="17.08984375" style="58" bestFit="1" customWidth="1"/>
    <col min="273" max="273" width="16.90625" style="58" bestFit="1" customWidth="1"/>
    <col min="274" max="274" width="17.90625" style="58" bestFit="1" customWidth="1"/>
    <col min="275" max="275" width="17.08984375" style="58" bestFit="1" customWidth="1"/>
    <col min="276" max="277" width="17.90625" style="58" bestFit="1" customWidth="1"/>
    <col min="278" max="278" width="17.90625" style="58" customWidth="1"/>
    <col min="279" max="279" width="18.54296875" style="58" bestFit="1" customWidth="1"/>
    <col min="280" max="280" width="13.90625" style="58" bestFit="1" customWidth="1"/>
    <col min="281" max="517" width="8.90625" style="58"/>
    <col min="518" max="518" width="32.08984375" style="58" customWidth="1"/>
    <col min="519" max="520" width="17.90625" style="58" bestFit="1" customWidth="1"/>
    <col min="521" max="522" width="17.08984375" style="58" bestFit="1" customWidth="1"/>
    <col min="523" max="527" width="17.90625" style="58" bestFit="1" customWidth="1"/>
    <col min="528" max="528" width="17.08984375" style="58" bestFit="1" customWidth="1"/>
    <col min="529" max="529" width="16.90625" style="58" bestFit="1" customWidth="1"/>
    <col min="530" max="530" width="17.90625" style="58" bestFit="1" customWidth="1"/>
    <col min="531" max="531" width="17.08984375" style="58" bestFit="1" customWidth="1"/>
    <col min="532" max="533" width="17.90625" style="58" bestFit="1" customWidth="1"/>
    <col min="534" max="534" width="17.90625" style="58" customWidth="1"/>
    <col min="535" max="535" width="18.54296875" style="58" bestFit="1" customWidth="1"/>
    <col min="536" max="536" width="13.90625" style="58" bestFit="1" customWidth="1"/>
    <col min="537" max="773" width="8.90625" style="58"/>
    <col min="774" max="774" width="32.08984375" style="58" customWidth="1"/>
    <col min="775" max="776" width="17.90625" style="58" bestFit="1" customWidth="1"/>
    <col min="777" max="778" width="17.08984375" style="58" bestFit="1" customWidth="1"/>
    <col min="779" max="783" width="17.90625" style="58" bestFit="1" customWidth="1"/>
    <col min="784" max="784" width="17.08984375" style="58" bestFit="1" customWidth="1"/>
    <col min="785" max="785" width="16.90625" style="58" bestFit="1" customWidth="1"/>
    <col min="786" max="786" width="17.90625" style="58" bestFit="1" customWidth="1"/>
    <col min="787" max="787" width="17.08984375" style="58" bestFit="1" customWidth="1"/>
    <col min="788" max="789" width="17.90625" style="58" bestFit="1" customWidth="1"/>
    <col min="790" max="790" width="17.90625" style="58" customWidth="1"/>
    <col min="791" max="791" width="18.54296875" style="58" bestFit="1" customWidth="1"/>
    <col min="792" max="792" width="13.90625" style="58" bestFit="1" customWidth="1"/>
    <col min="793" max="1029" width="8.90625" style="58"/>
    <col min="1030" max="1030" width="32.08984375" style="58" customWidth="1"/>
    <col min="1031" max="1032" width="17.90625" style="58" bestFit="1" customWidth="1"/>
    <col min="1033" max="1034" width="17.08984375" style="58" bestFit="1" customWidth="1"/>
    <col min="1035" max="1039" width="17.90625" style="58" bestFit="1" customWidth="1"/>
    <col min="1040" max="1040" width="17.08984375" style="58" bestFit="1" customWidth="1"/>
    <col min="1041" max="1041" width="16.90625" style="58" bestFit="1" customWidth="1"/>
    <col min="1042" max="1042" width="17.90625" style="58" bestFit="1" customWidth="1"/>
    <col min="1043" max="1043" width="17.08984375" style="58" bestFit="1" customWidth="1"/>
    <col min="1044" max="1045" width="17.90625" style="58" bestFit="1" customWidth="1"/>
    <col min="1046" max="1046" width="17.90625" style="58" customWidth="1"/>
    <col min="1047" max="1047" width="18.54296875" style="58" bestFit="1" customWidth="1"/>
    <col min="1048" max="1048" width="13.90625" style="58" bestFit="1" customWidth="1"/>
    <col min="1049" max="1285" width="8.90625" style="58"/>
    <col min="1286" max="1286" width="32.08984375" style="58" customWidth="1"/>
    <col min="1287" max="1288" width="17.90625" style="58" bestFit="1" customWidth="1"/>
    <col min="1289" max="1290" width="17.08984375" style="58" bestFit="1" customWidth="1"/>
    <col min="1291" max="1295" width="17.90625" style="58" bestFit="1" customWidth="1"/>
    <col min="1296" max="1296" width="17.08984375" style="58" bestFit="1" customWidth="1"/>
    <col min="1297" max="1297" width="16.90625" style="58" bestFit="1" customWidth="1"/>
    <col min="1298" max="1298" width="17.90625" style="58" bestFit="1" customWidth="1"/>
    <col min="1299" max="1299" width="17.08984375" style="58" bestFit="1" customWidth="1"/>
    <col min="1300" max="1301" width="17.90625" style="58" bestFit="1" customWidth="1"/>
    <col min="1302" max="1302" width="17.90625" style="58" customWidth="1"/>
    <col min="1303" max="1303" width="18.54296875" style="58" bestFit="1" customWidth="1"/>
    <col min="1304" max="1304" width="13.90625" style="58" bestFit="1" customWidth="1"/>
    <col min="1305" max="1541" width="8.90625" style="58"/>
    <col min="1542" max="1542" width="32.08984375" style="58" customWidth="1"/>
    <col min="1543" max="1544" width="17.90625" style="58" bestFit="1" customWidth="1"/>
    <col min="1545" max="1546" width="17.08984375" style="58" bestFit="1" customWidth="1"/>
    <col min="1547" max="1551" width="17.90625" style="58" bestFit="1" customWidth="1"/>
    <col min="1552" max="1552" width="17.08984375" style="58" bestFit="1" customWidth="1"/>
    <col min="1553" max="1553" width="16.90625" style="58" bestFit="1" customWidth="1"/>
    <col min="1554" max="1554" width="17.90625" style="58" bestFit="1" customWidth="1"/>
    <col min="1555" max="1555" width="17.08984375" style="58" bestFit="1" customWidth="1"/>
    <col min="1556" max="1557" width="17.90625" style="58" bestFit="1" customWidth="1"/>
    <col min="1558" max="1558" width="17.90625" style="58" customWidth="1"/>
    <col min="1559" max="1559" width="18.54296875" style="58" bestFit="1" customWidth="1"/>
    <col min="1560" max="1560" width="13.90625" style="58" bestFit="1" customWidth="1"/>
    <col min="1561" max="1797" width="8.90625" style="58"/>
    <col min="1798" max="1798" width="32.08984375" style="58" customWidth="1"/>
    <col min="1799" max="1800" width="17.90625" style="58" bestFit="1" customWidth="1"/>
    <col min="1801" max="1802" width="17.08984375" style="58" bestFit="1" customWidth="1"/>
    <col min="1803" max="1807" width="17.90625" style="58" bestFit="1" customWidth="1"/>
    <col min="1808" max="1808" width="17.08984375" style="58" bestFit="1" customWidth="1"/>
    <col min="1809" max="1809" width="16.90625" style="58" bestFit="1" customWidth="1"/>
    <col min="1810" max="1810" width="17.90625" style="58" bestFit="1" customWidth="1"/>
    <col min="1811" max="1811" width="17.08984375" style="58" bestFit="1" customWidth="1"/>
    <col min="1812" max="1813" width="17.90625" style="58" bestFit="1" customWidth="1"/>
    <col min="1814" max="1814" width="17.90625" style="58" customWidth="1"/>
    <col min="1815" max="1815" width="18.54296875" style="58" bestFit="1" customWidth="1"/>
    <col min="1816" max="1816" width="13.90625" style="58" bestFit="1" customWidth="1"/>
    <col min="1817" max="2053" width="8.90625" style="58"/>
    <col min="2054" max="2054" width="32.08984375" style="58" customWidth="1"/>
    <col min="2055" max="2056" width="17.90625" style="58" bestFit="1" customWidth="1"/>
    <col min="2057" max="2058" width="17.08984375" style="58" bestFit="1" customWidth="1"/>
    <col min="2059" max="2063" width="17.90625" style="58" bestFit="1" customWidth="1"/>
    <col min="2064" max="2064" width="17.08984375" style="58" bestFit="1" customWidth="1"/>
    <col min="2065" max="2065" width="16.90625" style="58" bestFit="1" customWidth="1"/>
    <col min="2066" max="2066" width="17.90625" style="58" bestFit="1" customWidth="1"/>
    <col min="2067" max="2067" width="17.08984375" style="58" bestFit="1" customWidth="1"/>
    <col min="2068" max="2069" width="17.90625" style="58" bestFit="1" customWidth="1"/>
    <col min="2070" max="2070" width="17.90625" style="58" customWidth="1"/>
    <col min="2071" max="2071" width="18.54296875" style="58" bestFit="1" customWidth="1"/>
    <col min="2072" max="2072" width="13.90625" style="58" bestFit="1" customWidth="1"/>
    <col min="2073" max="2309" width="8.90625" style="58"/>
    <col min="2310" max="2310" width="32.08984375" style="58" customWidth="1"/>
    <col min="2311" max="2312" width="17.90625" style="58" bestFit="1" customWidth="1"/>
    <col min="2313" max="2314" width="17.08984375" style="58" bestFit="1" customWidth="1"/>
    <col min="2315" max="2319" width="17.90625" style="58" bestFit="1" customWidth="1"/>
    <col min="2320" max="2320" width="17.08984375" style="58" bestFit="1" customWidth="1"/>
    <col min="2321" max="2321" width="16.90625" style="58" bestFit="1" customWidth="1"/>
    <col min="2322" max="2322" width="17.90625" style="58" bestFit="1" customWidth="1"/>
    <col min="2323" max="2323" width="17.08984375" style="58" bestFit="1" customWidth="1"/>
    <col min="2324" max="2325" width="17.90625" style="58" bestFit="1" customWidth="1"/>
    <col min="2326" max="2326" width="17.90625" style="58" customWidth="1"/>
    <col min="2327" max="2327" width="18.54296875" style="58" bestFit="1" customWidth="1"/>
    <col min="2328" max="2328" width="13.90625" style="58" bestFit="1" customWidth="1"/>
    <col min="2329" max="2565" width="8.90625" style="58"/>
    <col min="2566" max="2566" width="32.08984375" style="58" customWidth="1"/>
    <col min="2567" max="2568" width="17.90625" style="58" bestFit="1" customWidth="1"/>
    <col min="2569" max="2570" width="17.08984375" style="58" bestFit="1" customWidth="1"/>
    <col min="2571" max="2575" width="17.90625" style="58" bestFit="1" customWidth="1"/>
    <col min="2576" max="2576" width="17.08984375" style="58" bestFit="1" customWidth="1"/>
    <col min="2577" max="2577" width="16.90625" style="58" bestFit="1" customWidth="1"/>
    <col min="2578" max="2578" width="17.90625" style="58" bestFit="1" customWidth="1"/>
    <col min="2579" max="2579" width="17.08984375" style="58" bestFit="1" customWidth="1"/>
    <col min="2580" max="2581" width="17.90625" style="58" bestFit="1" customWidth="1"/>
    <col min="2582" max="2582" width="17.90625" style="58" customWidth="1"/>
    <col min="2583" max="2583" width="18.54296875" style="58" bestFit="1" customWidth="1"/>
    <col min="2584" max="2584" width="13.90625" style="58" bestFit="1" customWidth="1"/>
    <col min="2585" max="2821" width="8.90625" style="58"/>
    <col min="2822" max="2822" width="32.08984375" style="58" customWidth="1"/>
    <col min="2823" max="2824" width="17.90625" style="58" bestFit="1" customWidth="1"/>
    <col min="2825" max="2826" width="17.08984375" style="58" bestFit="1" customWidth="1"/>
    <col min="2827" max="2831" width="17.90625" style="58" bestFit="1" customWidth="1"/>
    <col min="2832" max="2832" width="17.08984375" style="58" bestFit="1" customWidth="1"/>
    <col min="2833" max="2833" width="16.90625" style="58" bestFit="1" customWidth="1"/>
    <col min="2834" max="2834" width="17.90625" style="58" bestFit="1" customWidth="1"/>
    <col min="2835" max="2835" width="17.08984375" style="58" bestFit="1" customWidth="1"/>
    <col min="2836" max="2837" width="17.90625" style="58" bestFit="1" customWidth="1"/>
    <col min="2838" max="2838" width="17.90625" style="58" customWidth="1"/>
    <col min="2839" max="2839" width="18.54296875" style="58" bestFit="1" customWidth="1"/>
    <col min="2840" max="2840" width="13.90625" style="58" bestFit="1" customWidth="1"/>
    <col min="2841" max="3077" width="8.90625" style="58"/>
    <col min="3078" max="3078" width="32.08984375" style="58" customWidth="1"/>
    <col min="3079" max="3080" width="17.90625" style="58" bestFit="1" customWidth="1"/>
    <col min="3081" max="3082" width="17.08984375" style="58" bestFit="1" customWidth="1"/>
    <col min="3083" max="3087" width="17.90625" style="58" bestFit="1" customWidth="1"/>
    <col min="3088" max="3088" width="17.08984375" style="58" bestFit="1" customWidth="1"/>
    <col min="3089" max="3089" width="16.90625" style="58" bestFit="1" customWidth="1"/>
    <col min="3090" max="3090" width="17.90625" style="58" bestFit="1" customWidth="1"/>
    <col min="3091" max="3091" width="17.08984375" style="58" bestFit="1" customWidth="1"/>
    <col min="3092" max="3093" width="17.90625" style="58" bestFit="1" customWidth="1"/>
    <col min="3094" max="3094" width="17.90625" style="58" customWidth="1"/>
    <col min="3095" max="3095" width="18.54296875" style="58" bestFit="1" customWidth="1"/>
    <col min="3096" max="3096" width="13.90625" style="58" bestFit="1" customWidth="1"/>
    <col min="3097" max="3333" width="8.90625" style="58"/>
    <col min="3334" max="3334" width="32.08984375" style="58" customWidth="1"/>
    <col min="3335" max="3336" width="17.90625" style="58" bestFit="1" customWidth="1"/>
    <col min="3337" max="3338" width="17.08984375" style="58" bestFit="1" customWidth="1"/>
    <col min="3339" max="3343" width="17.90625" style="58" bestFit="1" customWidth="1"/>
    <col min="3344" max="3344" width="17.08984375" style="58" bestFit="1" customWidth="1"/>
    <col min="3345" max="3345" width="16.90625" style="58" bestFit="1" customWidth="1"/>
    <col min="3346" max="3346" width="17.90625" style="58" bestFit="1" customWidth="1"/>
    <col min="3347" max="3347" width="17.08984375" style="58" bestFit="1" customWidth="1"/>
    <col min="3348" max="3349" width="17.90625" style="58" bestFit="1" customWidth="1"/>
    <col min="3350" max="3350" width="17.90625" style="58" customWidth="1"/>
    <col min="3351" max="3351" width="18.54296875" style="58" bestFit="1" customWidth="1"/>
    <col min="3352" max="3352" width="13.90625" style="58" bestFit="1" customWidth="1"/>
    <col min="3353" max="3589" width="8.90625" style="58"/>
    <col min="3590" max="3590" width="32.08984375" style="58" customWidth="1"/>
    <col min="3591" max="3592" width="17.90625" style="58" bestFit="1" customWidth="1"/>
    <col min="3593" max="3594" width="17.08984375" style="58" bestFit="1" customWidth="1"/>
    <col min="3595" max="3599" width="17.90625" style="58" bestFit="1" customWidth="1"/>
    <col min="3600" max="3600" width="17.08984375" style="58" bestFit="1" customWidth="1"/>
    <col min="3601" max="3601" width="16.90625" style="58" bestFit="1" customWidth="1"/>
    <col min="3602" max="3602" width="17.90625" style="58" bestFit="1" customWidth="1"/>
    <col min="3603" max="3603" width="17.08984375" style="58" bestFit="1" customWidth="1"/>
    <col min="3604" max="3605" width="17.90625" style="58" bestFit="1" customWidth="1"/>
    <col min="3606" max="3606" width="17.90625" style="58" customWidth="1"/>
    <col min="3607" max="3607" width="18.54296875" style="58" bestFit="1" customWidth="1"/>
    <col min="3608" max="3608" width="13.90625" style="58" bestFit="1" customWidth="1"/>
    <col min="3609" max="3845" width="8.90625" style="58"/>
    <col min="3846" max="3846" width="32.08984375" style="58" customWidth="1"/>
    <col min="3847" max="3848" width="17.90625" style="58" bestFit="1" customWidth="1"/>
    <col min="3849" max="3850" width="17.08984375" style="58" bestFit="1" customWidth="1"/>
    <col min="3851" max="3855" width="17.90625" style="58" bestFit="1" customWidth="1"/>
    <col min="3856" max="3856" width="17.08984375" style="58" bestFit="1" customWidth="1"/>
    <col min="3857" max="3857" width="16.90625" style="58" bestFit="1" customWidth="1"/>
    <col min="3858" max="3858" width="17.90625" style="58" bestFit="1" customWidth="1"/>
    <col min="3859" max="3859" width="17.08984375" style="58" bestFit="1" customWidth="1"/>
    <col min="3860" max="3861" width="17.90625" style="58" bestFit="1" customWidth="1"/>
    <col min="3862" max="3862" width="17.90625" style="58" customWidth="1"/>
    <col min="3863" max="3863" width="18.54296875" style="58" bestFit="1" customWidth="1"/>
    <col min="3864" max="3864" width="13.90625" style="58" bestFit="1" customWidth="1"/>
    <col min="3865" max="4101" width="8.90625" style="58"/>
    <col min="4102" max="4102" width="32.08984375" style="58" customWidth="1"/>
    <col min="4103" max="4104" width="17.90625" style="58" bestFit="1" customWidth="1"/>
    <col min="4105" max="4106" width="17.08984375" style="58" bestFit="1" customWidth="1"/>
    <col min="4107" max="4111" width="17.90625" style="58" bestFit="1" customWidth="1"/>
    <col min="4112" max="4112" width="17.08984375" style="58" bestFit="1" customWidth="1"/>
    <col min="4113" max="4113" width="16.90625" style="58" bestFit="1" customWidth="1"/>
    <col min="4114" max="4114" width="17.90625" style="58" bestFit="1" customWidth="1"/>
    <col min="4115" max="4115" width="17.08984375" style="58" bestFit="1" customWidth="1"/>
    <col min="4116" max="4117" width="17.90625" style="58" bestFit="1" customWidth="1"/>
    <col min="4118" max="4118" width="17.90625" style="58" customWidth="1"/>
    <col min="4119" max="4119" width="18.54296875" style="58" bestFit="1" customWidth="1"/>
    <col min="4120" max="4120" width="13.90625" style="58" bestFit="1" customWidth="1"/>
    <col min="4121" max="4357" width="8.90625" style="58"/>
    <col min="4358" max="4358" width="32.08984375" style="58" customWidth="1"/>
    <col min="4359" max="4360" width="17.90625" style="58" bestFit="1" customWidth="1"/>
    <col min="4361" max="4362" width="17.08984375" style="58" bestFit="1" customWidth="1"/>
    <col min="4363" max="4367" width="17.90625" style="58" bestFit="1" customWidth="1"/>
    <col min="4368" max="4368" width="17.08984375" style="58" bestFit="1" customWidth="1"/>
    <col min="4369" max="4369" width="16.90625" style="58" bestFit="1" customWidth="1"/>
    <col min="4370" max="4370" width="17.90625" style="58" bestFit="1" customWidth="1"/>
    <col min="4371" max="4371" width="17.08984375" style="58" bestFit="1" customWidth="1"/>
    <col min="4372" max="4373" width="17.90625" style="58" bestFit="1" customWidth="1"/>
    <col min="4374" max="4374" width="17.90625" style="58" customWidth="1"/>
    <col min="4375" max="4375" width="18.54296875" style="58" bestFit="1" customWidth="1"/>
    <col min="4376" max="4376" width="13.90625" style="58" bestFit="1" customWidth="1"/>
    <col min="4377" max="4613" width="8.90625" style="58"/>
    <col min="4614" max="4614" width="32.08984375" style="58" customWidth="1"/>
    <col min="4615" max="4616" width="17.90625" style="58" bestFit="1" customWidth="1"/>
    <col min="4617" max="4618" width="17.08984375" style="58" bestFit="1" customWidth="1"/>
    <col min="4619" max="4623" width="17.90625" style="58" bestFit="1" customWidth="1"/>
    <col min="4624" max="4624" width="17.08984375" style="58" bestFit="1" customWidth="1"/>
    <col min="4625" max="4625" width="16.90625" style="58" bestFit="1" customWidth="1"/>
    <col min="4626" max="4626" width="17.90625" style="58" bestFit="1" customWidth="1"/>
    <col min="4627" max="4627" width="17.08984375" style="58" bestFit="1" customWidth="1"/>
    <col min="4628" max="4629" width="17.90625" style="58" bestFit="1" customWidth="1"/>
    <col min="4630" max="4630" width="17.90625" style="58" customWidth="1"/>
    <col min="4631" max="4631" width="18.54296875" style="58" bestFit="1" customWidth="1"/>
    <col min="4632" max="4632" width="13.90625" style="58" bestFit="1" customWidth="1"/>
    <col min="4633" max="4869" width="8.90625" style="58"/>
    <col min="4870" max="4870" width="32.08984375" style="58" customWidth="1"/>
    <col min="4871" max="4872" width="17.90625" style="58" bestFit="1" customWidth="1"/>
    <col min="4873" max="4874" width="17.08984375" style="58" bestFit="1" customWidth="1"/>
    <col min="4875" max="4879" width="17.90625" style="58" bestFit="1" customWidth="1"/>
    <col min="4880" max="4880" width="17.08984375" style="58" bestFit="1" customWidth="1"/>
    <col min="4881" max="4881" width="16.90625" style="58" bestFit="1" customWidth="1"/>
    <col min="4882" max="4882" width="17.90625" style="58" bestFit="1" customWidth="1"/>
    <col min="4883" max="4883" width="17.08984375" style="58" bestFit="1" customWidth="1"/>
    <col min="4884" max="4885" width="17.90625" style="58" bestFit="1" customWidth="1"/>
    <col min="4886" max="4886" width="17.90625" style="58" customWidth="1"/>
    <col min="4887" max="4887" width="18.54296875" style="58" bestFit="1" customWidth="1"/>
    <col min="4888" max="4888" width="13.90625" style="58" bestFit="1" customWidth="1"/>
    <col min="4889" max="5125" width="8.90625" style="58"/>
    <col min="5126" max="5126" width="32.08984375" style="58" customWidth="1"/>
    <col min="5127" max="5128" width="17.90625" style="58" bestFit="1" customWidth="1"/>
    <col min="5129" max="5130" width="17.08984375" style="58" bestFit="1" customWidth="1"/>
    <col min="5131" max="5135" width="17.90625" style="58" bestFit="1" customWidth="1"/>
    <col min="5136" max="5136" width="17.08984375" style="58" bestFit="1" customWidth="1"/>
    <col min="5137" max="5137" width="16.90625" style="58" bestFit="1" customWidth="1"/>
    <col min="5138" max="5138" width="17.90625" style="58" bestFit="1" customWidth="1"/>
    <col min="5139" max="5139" width="17.08984375" style="58" bestFit="1" customWidth="1"/>
    <col min="5140" max="5141" width="17.90625" style="58" bestFit="1" customWidth="1"/>
    <col min="5142" max="5142" width="17.90625" style="58" customWidth="1"/>
    <col min="5143" max="5143" width="18.54296875" style="58" bestFit="1" customWidth="1"/>
    <col min="5144" max="5144" width="13.90625" style="58" bestFit="1" customWidth="1"/>
    <col min="5145" max="5381" width="8.90625" style="58"/>
    <col min="5382" max="5382" width="32.08984375" style="58" customWidth="1"/>
    <col min="5383" max="5384" width="17.90625" style="58" bestFit="1" customWidth="1"/>
    <col min="5385" max="5386" width="17.08984375" style="58" bestFit="1" customWidth="1"/>
    <col min="5387" max="5391" width="17.90625" style="58" bestFit="1" customWidth="1"/>
    <col min="5392" max="5392" width="17.08984375" style="58" bestFit="1" customWidth="1"/>
    <col min="5393" max="5393" width="16.90625" style="58" bestFit="1" customWidth="1"/>
    <col min="5394" max="5394" width="17.90625" style="58" bestFit="1" customWidth="1"/>
    <col min="5395" max="5395" width="17.08984375" style="58" bestFit="1" customWidth="1"/>
    <col min="5396" max="5397" width="17.90625" style="58" bestFit="1" customWidth="1"/>
    <col min="5398" max="5398" width="17.90625" style="58" customWidth="1"/>
    <col min="5399" max="5399" width="18.54296875" style="58" bestFit="1" customWidth="1"/>
    <col min="5400" max="5400" width="13.90625" style="58" bestFit="1" customWidth="1"/>
    <col min="5401" max="5637" width="8.90625" style="58"/>
    <col min="5638" max="5638" width="32.08984375" style="58" customWidth="1"/>
    <col min="5639" max="5640" width="17.90625" style="58" bestFit="1" customWidth="1"/>
    <col min="5641" max="5642" width="17.08984375" style="58" bestFit="1" customWidth="1"/>
    <col min="5643" max="5647" width="17.90625" style="58" bestFit="1" customWidth="1"/>
    <col min="5648" max="5648" width="17.08984375" style="58" bestFit="1" customWidth="1"/>
    <col min="5649" max="5649" width="16.90625" style="58" bestFit="1" customWidth="1"/>
    <col min="5650" max="5650" width="17.90625" style="58" bestFit="1" customWidth="1"/>
    <col min="5651" max="5651" width="17.08984375" style="58" bestFit="1" customWidth="1"/>
    <col min="5652" max="5653" width="17.90625" style="58" bestFit="1" customWidth="1"/>
    <col min="5654" max="5654" width="17.90625" style="58" customWidth="1"/>
    <col min="5655" max="5655" width="18.54296875" style="58" bestFit="1" customWidth="1"/>
    <col min="5656" max="5656" width="13.90625" style="58" bestFit="1" customWidth="1"/>
    <col min="5657" max="5893" width="8.90625" style="58"/>
    <col min="5894" max="5894" width="32.08984375" style="58" customWidth="1"/>
    <col min="5895" max="5896" width="17.90625" style="58" bestFit="1" customWidth="1"/>
    <col min="5897" max="5898" width="17.08984375" style="58" bestFit="1" customWidth="1"/>
    <col min="5899" max="5903" width="17.90625" style="58" bestFit="1" customWidth="1"/>
    <col min="5904" max="5904" width="17.08984375" style="58" bestFit="1" customWidth="1"/>
    <col min="5905" max="5905" width="16.90625" style="58" bestFit="1" customWidth="1"/>
    <col min="5906" max="5906" width="17.90625" style="58" bestFit="1" customWidth="1"/>
    <col min="5907" max="5907" width="17.08984375" style="58" bestFit="1" customWidth="1"/>
    <col min="5908" max="5909" width="17.90625" style="58" bestFit="1" customWidth="1"/>
    <col min="5910" max="5910" width="17.90625" style="58" customWidth="1"/>
    <col min="5911" max="5911" width="18.54296875" style="58" bestFit="1" customWidth="1"/>
    <col min="5912" max="5912" width="13.90625" style="58" bestFit="1" customWidth="1"/>
    <col min="5913" max="6149" width="8.90625" style="58"/>
    <col min="6150" max="6150" width="32.08984375" style="58" customWidth="1"/>
    <col min="6151" max="6152" width="17.90625" style="58" bestFit="1" customWidth="1"/>
    <col min="6153" max="6154" width="17.08984375" style="58" bestFit="1" customWidth="1"/>
    <col min="6155" max="6159" width="17.90625" style="58" bestFit="1" customWidth="1"/>
    <col min="6160" max="6160" width="17.08984375" style="58" bestFit="1" customWidth="1"/>
    <col min="6161" max="6161" width="16.90625" style="58" bestFit="1" customWidth="1"/>
    <col min="6162" max="6162" width="17.90625" style="58" bestFit="1" customWidth="1"/>
    <col min="6163" max="6163" width="17.08984375" style="58" bestFit="1" customWidth="1"/>
    <col min="6164" max="6165" width="17.90625" style="58" bestFit="1" customWidth="1"/>
    <col min="6166" max="6166" width="17.90625" style="58" customWidth="1"/>
    <col min="6167" max="6167" width="18.54296875" style="58" bestFit="1" customWidth="1"/>
    <col min="6168" max="6168" width="13.90625" style="58" bestFit="1" customWidth="1"/>
    <col min="6169" max="6405" width="8.90625" style="58"/>
    <col min="6406" max="6406" width="32.08984375" style="58" customWidth="1"/>
    <col min="6407" max="6408" width="17.90625" style="58" bestFit="1" customWidth="1"/>
    <col min="6409" max="6410" width="17.08984375" style="58" bestFit="1" customWidth="1"/>
    <col min="6411" max="6415" width="17.90625" style="58" bestFit="1" customWidth="1"/>
    <col min="6416" max="6416" width="17.08984375" style="58" bestFit="1" customWidth="1"/>
    <col min="6417" max="6417" width="16.90625" style="58" bestFit="1" customWidth="1"/>
    <col min="6418" max="6418" width="17.90625" style="58" bestFit="1" customWidth="1"/>
    <col min="6419" max="6419" width="17.08984375" style="58" bestFit="1" customWidth="1"/>
    <col min="6420" max="6421" width="17.90625" style="58" bestFit="1" customWidth="1"/>
    <col min="6422" max="6422" width="17.90625" style="58" customWidth="1"/>
    <col min="6423" max="6423" width="18.54296875" style="58" bestFit="1" customWidth="1"/>
    <col min="6424" max="6424" width="13.90625" style="58" bestFit="1" customWidth="1"/>
    <col min="6425" max="6661" width="8.90625" style="58"/>
    <col min="6662" max="6662" width="32.08984375" style="58" customWidth="1"/>
    <col min="6663" max="6664" width="17.90625" style="58" bestFit="1" customWidth="1"/>
    <col min="6665" max="6666" width="17.08984375" style="58" bestFit="1" customWidth="1"/>
    <col min="6667" max="6671" width="17.90625" style="58" bestFit="1" customWidth="1"/>
    <col min="6672" max="6672" width="17.08984375" style="58" bestFit="1" customWidth="1"/>
    <col min="6673" max="6673" width="16.90625" style="58" bestFit="1" customWidth="1"/>
    <col min="6674" max="6674" width="17.90625" style="58" bestFit="1" customWidth="1"/>
    <col min="6675" max="6675" width="17.08984375" style="58" bestFit="1" customWidth="1"/>
    <col min="6676" max="6677" width="17.90625" style="58" bestFit="1" customWidth="1"/>
    <col min="6678" max="6678" width="17.90625" style="58" customWidth="1"/>
    <col min="6679" max="6679" width="18.54296875" style="58" bestFit="1" customWidth="1"/>
    <col min="6680" max="6680" width="13.90625" style="58" bestFit="1" customWidth="1"/>
    <col min="6681" max="6917" width="8.90625" style="58"/>
    <col min="6918" max="6918" width="32.08984375" style="58" customWidth="1"/>
    <col min="6919" max="6920" width="17.90625" style="58" bestFit="1" customWidth="1"/>
    <col min="6921" max="6922" width="17.08984375" style="58" bestFit="1" customWidth="1"/>
    <col min="6923" max="6927" width="17.90625" style="58" bestFit="1" customWidth="1"/>
    <col min="6928" max="6928" width="17.08984375" style="58" bestFit="1" customWidth="1"/>
    <col min="6929" max="6929" width="16.90625" style="58" bestFit="1" customWidth="1"/>
    <col min="6930" max="6930" width="17.90625" style="58" bestFit="1" customWidth="1"/>
    <col min="6931" max="6931" width="17.08984375" style="58" bestFit="1" customWidth="1"/>
    <col min="6932" max="6933" width="17.90625" style="58" bestFit="1" customWidth="1"/>
    <col min="6934" max="6934" width="17.90625" style="58" customWidth="1"/>
    <col min="6935" max="6935" width="18.54296875" style="58" bestFit="1" customWidth="1"/>
    <col min="6936" max="6936" width="13.90625" style="58" bestFit="1" customWidth="1"/>
    <col min="6937" max="7173" width="8.90625" style="58"/>
    <col min="7174" max="7174" width="32.08984375" style="58" customWidth="1"/>
    <col min="7175" max="7176" width="17.90625" style="58" bestFit="1" customWidth="1"/>
    <col min="7177" max="7178" width="17.08984375" style="58" bestFit="1" customWidth="1"/>
    <col min="7179" max="7183" width="17.90625" style="58" bestFit="1" customWidth="1"/>
    <col min="7184" max="7184" width="17.08984375" style="58" bestFit="1" customWidth="1"/>
    <col min="7185" max="7185" width="16.90625" style="58" bestFit="1" customWidth="1"/>
    <col min="7186" max="7186" width="17.90625" style="58" bestFit="1" customWidth="1"/>
    <col min="7187" max="7187" width="17.08984375" style="58" bestFit="1" customWidth="1"/>
    <col min="7188" max="7189" width="17.90625" style="58" bestFit="1" customWidth="1"/>
    <col min="7190" max="7190" width="17.90625" style="58" customWidth="1"/>
    <col min="7191" max="7191" width="18.54296875" style="58" bestFit="1" customWidth="1"/>
    <col min="7192" max="7192" width="13.90625" style="58" bestFit="1" customWidth="1"/>
    <col min="7193" max="7429" width="8.90625" style="58"/>
    <col min="7430" max="7430" width="32.08984375" style="58" customWidth="1"/>
    <col min="7431" max="7432" width="17.90625" style="58" bestFit="1" customWidth="1"/>
    <col min="7433" max="7434" width="17.08984375" style="58" bestFit="1" customWidth="1"/>
    <col min="7435" max="7439" width="17.90625" style="58" bestFit="1" customWidth="1"/>
    <col min="7440" max="7440" width="17.08984375" style="58" bestFit="1" customWidth="1"/>
    <col min="7441" max="7441" width="16.90625" style="58" bestFit="1" customWidth="1"/>
    <col min="7442" max="7442" width="17.90625" style="58" bestFit="1" customWidth="1"/>
    <col min="7443" max="7443" width="17.08984375" style="58" bestFit="1" customWidth="1"/>
    <col min="7444" max="7445" width="17.90625" style="58" bestFit="1" customWidth="1"/>
    <col min="7446" max="7446" width="17.90625" style="58" customWidth="1"/>
    <col min="7447" max="7447" width="18.54296875" style="58" bestFit="1" customWidth="1"/>
    <col min="7448" max="7448" width="13.90625" style="58" bestFit="1" customWidth="1"/>
    <col min="7449" max="7685" width="8.90625" style="58"/>
    <col min="7686" max="7686" width="32.08984375" style="58" customWidth="1"/>
    <col min="7687" max="7688" width="17.90625" style="58" bestFit="1" customWidth="1"/>
    <col min="7689" max="7690" width="17.08984375" style="58" bestFit="1" customWidth="1"/>
    <col min="7691" max="7695" width="17.90625" style="58" bestFit="1" customWidth="1"/>
    <col min="7696" max="7696" width="17.08984375" style="58" bestFit="1" customWidth="1"/>
    <col min="7697" max="7697" width="16.90625" style="58" bestFit="1" customWidth="1"/>
    <col min="7698" max="7698" width="17.90625" style="58" bestFit="1" customWidth="1"/>
    <col min="7699" max="7699" width="17.08984375" style="58" bestFit="1" customWidth="1"/>
    <col min="7700" max="7701" width="17.90625" style="58" bestFit="1" customWidth="1"/>
    <col min="7702" max="7702" width="17.90625" style="58" customWidth="1"/>
    <col min="7703" max="7703" width="18.54296875" style="58" bestFit="1" customWidth="1"/>
    <col min="7704" max="7704" width="13.90625" style="58" bestFit="1" customWidth="1"/>
    <col min="7705" max="7941" width="8.90625" style="58"/>
    <col min="7942" max="7942" width="32.08984375" style="58" customWidth="1"/>
    <col min="7943" max="7944" width="17.90625" style="58" bestFit="1" customWidth="1"/>
    <col min="7945" max="7946" width="17.08984375" style="58" bestFit="1" customWidth="1"/>
    <col min="7947" max="7951" width="17.90625" style="58" bestFit="1" customWidth="1"/>
    <col min="7952" max="7952" width="17.08984375" style="58" bestFit="1" customWidth="1"/>
    <col min="7953" max="7953" width="16.90625" style="58" bestFit="1" customWidth="1"/>
    <col min="7954" max="7954" width="17.90625" style="58" bestFit="1" customWidth="1"/>
    <col min="7955" max="7955" width="17.08984375" style="58" bestFit="1" customWidth="1"/>
    <col min="7956" max="7957" width="17.90625" style="58" bestFit="1" customWidth="1"/>
    <col min="7958" max="7958" width="17.90625" style="58" customWidth="1"/>
    <col min="7959" max="7959" width="18.54296875" style="58" bestFit="1" customWidth="1"/>
    <col min="7960" max="7960" width="13.90625" style="58" bestFit="1" customWidth="1"/>
    <col min="7961" max="8197" width="8.90625" style="58"/>
    <col min="8198" max="8198" width="32.08984375" style="58" customWidth="1"/>
    <col min="8199" max="8200" width="17.90625" style="58" bestFit="1" customWidth="1"/>
    <col min="8201" max="8202" width="17.08984375" style="58" bestFit="1" customWidth="1"/>
    <col min="8203" max="8207" width="17.90625" style="58" bestFit="1" customWidth="1"/>
    <col min="8208" max="8208" width="17.08984375" style="58" bestFit="1" customWidth="1"/>
    <col min="8209" max="8209" width="16.90625" style="58" bestFit="1" customWidth="1"/>
    <col min="8210" max="8210" width="17.90625" style="58" bestFit="1" customWidth="1"/>
    <col min="8211" max="8211" width="17.08984375" style="58" bestFit="1" customWidth="1"/>
    <col min="8212" max="8213" width="17.90625" style="58" bestFit="1" customWidth="1"/>
    <col min="8214" max="8214" width="17.90625" style="58" customWidth="1"/>
    <col min="8215" max="8215" width="18.54296875" style="58" bestFit="1" customWidth="1"/>
    <col min="8216" max="8216" width="13.90625" style="58" bestFit="1" customWidth="1"/>
    <col min="8217" max="8453" width="8.90625" style="58"/>
    <col min="8454" max="8454" width="32.08984375" style="58" customWidth="1"/>
    <col min="8455" max="8456" width="17.90625" style="58" bestFit="1" customWidth="1"/>
    <col min="8457" max="8458" width="17.08984375" style="58" bestFit="1" customWidth="1"/>
    <col min="8459" max="8463" width="17.90625" style="58" bestFit="1" customWidth="1"/>
    <col min="8464" max="8464" width="17.08984375" style="58" bestFit="1" customWidth="1"/>
    <col min="8465" max="8465" width="16.90625" style="58" bestFit="1" customWidth="1"/>
    <col min="8466" max="8466" width="17.90625" style="58" bestFit="1" customWidth="1"/>
    <col min="8467" max="8467" width="17.08984375" style="58" bestFit="1" customWidth="1"/>
    <col min="8468" max="8469" width="17.90625" style="58" bestFit="1" customWidth="1"/>
    <col min="8470" max="8470" width="17.90625" style="58" customWidth="1"/>
    <col min="8471" max="8471" width="18.54296875" style="58" bestFit="1" customWidth="1"/>
    <col min="8472" max="8472" width="13.90625" style="58" bestFit="1" customWidth="1"/>
    <col min="8473" max="8709" width="8.90625" style="58"/>
    <col min="8710" max="8710" width="32.08984375" style="58" customWidth="1"/>
    <col min="8711" max="8712" width="17.90625" style="58" bestFit="1" customWidth="1"/>
    <col min="8713" max="8714" width="17.08984375" style="58" bestFit="1" customWidth="1"/>
    <col min="8715" max="8719" width="17.90625" style="58" bestFit="1" customWidth="1"/>
    <col min="8720" max="8720" width="17.08984375" style="58" bestFit="1" customWidth="1"/>
    <col min="8721" max="8721" width="16.90625" style="58" bestFit="1" customWidth="1"/>
    <col min="8722" max="8722" width="17.90625" style="58" bestFit="1" customWidth="1"/>
    <col min="8723" max="8723" width="17.08984375" style="58" bestFit="1" customWidth="1"/>
    <col min="8724" max="8725" width="17.90625" style="58" bestFit="1" customWidth="1"/>
    <col min="8726" max="8726" width="17.90625" style="58" customWidth="1"/>
    <col min="8727" max="8727" width="18.54296875" style="58" bestFit="1" customWidth="1"/>
    <col min="8728" max="8728" width="13.90625" style="58" bestFit="1" customWidth="1"/>
    <col min="8729" max="8965" width="8.90625" style="58"/>
    <col min="8966" max="8966" width="32.08984375" style="58" customWidth="1"/>
    <col min="8967" max="8968" width="17.90625" style="58" bestFit="1" customWidth="1"/>
    <col min="8969" max="8970" width="17.08984375" style="58" bestFit="1" customWidth="1"/>
    <col min="8971" max="8975" width="17.90625" style="58" bestFit="1" customWidth="1"/>
    <col min="8976" max="8976" width="17.08984375" style="58" bestFit="1" customWidth="1"/>
    <col min="8977" max="8977" width="16.90625" style="58" bestFit="1" customWidth="1"/>
    <col min="8978" max="8978" width="17.90625" style="58" bestFit="1" customWidth="1"/>
    <col min="8979" max="8979" width="17.08984375" style="58" bestFit="1" customWidth="1"/>
    <col min="8980" max="8981" width="17.90625" style="58" bestFit="1" customWidth="1"/>
    <col min="8982" max="8982" width="17.90625" style="58" customWidth="1"/>
    <col min="8983" max="8983" width="18.54296875" style="58" bestFit="1" customWidth="1"/>
    <col min="8984" max="8984" width="13.90625" style="58" bestFit="1" customWidth="1"/>
    <col min="8985" max="9221" width="8.90625" style="58"/>
    <col min="9222" max="9222" width="32.08984375" style="58" customWidth="1"/>
    <col min="9223" max="9224" width="17.90625" style="58" bestFit="1" customWidth="1"/>
    <col min="9225" max="9226" width="17.08984375" style="58" bestFit="1" customWidth="1"/>
    <col min="9227" max="9231" width="17.90625" style="58" bestFit="1" customWidth="1"/>
    <col min="9232" max="9232" width="17.08984375" style="58" bestFit="1" customWidth="1"/>
    <col min="9233" max="9233" width="16.90625" style="58" bestFit="1" customWidth="1"/>
    <col min="9234" max="9234" width="17.90625" style="58" bestFit="1" customWidth="1"/>
    <col min="9235" max="9235" width="17.08984375" style="58" bestFit="1" customWidth="1"/>
    <col min="9236" max="9237" width="17.90625" style="58" bestFit="1" customWidth="1"/>
    <col min="9238" max="9238" width="17.90625" style="58" customWidth="1"/>
    <col min="9239" max="9239" width="18.54296875" style="58" bestFit="1" customWidth="1"/>
    <col min="9240" max="9240" width="13.90625" style="58" bestFit="1" customWidth="1"/>
    <col min="9241" max="9477" width="8.90625" style="58"/>
    <col min="9478" max="9478" width="32.08984375" style="58" customWidth="1"/>
    <col min="9479" max="9480" width="17.90625" style="58" bestFit="1" customWidth="1"/>
    <col min="9481" max="9482" width="17.08984375" style="58" bestFit="1" customWidth="1"/>
    <col min="9483" max="9487" width="17.90625" style="58" bestFit="1" customWidth="1"/>
    <col min="9488" max="9488" width="17.08984375" style="58" bestFit="1" customWidth="1"/>
    <col min="9489" max="9489" width="16.90625" style="58" bestFit="1" customWidth="1"/>
    <col min="9490" max="9490" width="17.90625" style="58" bestFit="1" customWidth="1"/>
    <col min="9491" max="9491" width="17.08984375" style="58" bestFit="1" customWidth="1"/>
    <col min="9492" max="9493" width="17.90625" style="58" bestFit="1" customWidth="1"/>
    <col min="9494" max="9494" width="17.90625" style="58" customWidth="1"/>
    <col min="9495" max="9495" width="18.54296875" style="58" bestFit="1" customWidth="1"/>
    <col min="9496" max="9496" width="13.90625" style="58" bestFit="1" customWidth="1"/>
    <col min="9497" max="9733" width="8.90625" style="58"/>
    <col min="9734" max="9734" width="32.08984375" style="58" customWidth="1"/>
    <col min="9735" max="9736" width="17.90625" style="58" bestFit="1" customWidth="1"/>
    <col min="9737" max="9738" width="17.08984375" style="58" bestFit="1" customWidth="1"/>
    <col min="9739" max="9743" width="17.90625" style="58" bestFit="1" customWidth="1"/>
    <col min="9744" max="9744" width="17.08984375" style="58" bestFit="1" customWidth="1"/>
    <col min="9745" max="9745" width="16.90625" style="58" bestFit="1" customWidth="1"/>
    <col min="9746" max="9746" width="17.90625" style="58" bestFit="1" customWidth="1"/>
    <col min="9747" max="9747" width="17.08984375" style="58" bestFit="1" customWidth="1"/>
    <col min="9748" max="9749" width="17.90625" style="58" bestFit="1" customWidth="1"/>
    <col min="9750" max="9750" width="17.90625" style="58" customWidth="1"/>
    <col min="9751" max="9751" width="18.54296875" style="58" bestFit="1" customWidth="1"/>
    <col min="9752" max="9752" width="13.90625" style="58" bestFit="1" customWidth="1"/>
    <col min="9753" max="9989" width="8.90625" style="58"/>
    <col min="9990" max="9990" width="32.08984375" style="58" customWidth="1"/>
    <col min="9991" max="9992" width="17.90625" style="58" bestFit="1" customWidth="1"/>
    <col min="9993" max="9994" width="17.08984375" style="58" bestFit="1" customWidth="1"/>
    <col min="9995" max="9999" width="17.90625" style="58" bestFit="1" customWidth="1"/>
    <col min="10000" max="10000" width="17.08984375" style="58" bestFit="1" customWidth="1"/>
    <col min="10001" max="10001" width="16.90625" style="58" bestFit="1" customWidth="1"/>
    <col min="10002" max="10002" width="17.90625" style="58" bestFit="1" customWidth="1"/>
    <col min="10003" max="10003" width="17.08984375" style="58" bestFit="1" customWidth="1"/>
    <col min="10004" max="10005" width="17.90625" style="58" bestFit="1" customWidth="1"/>
    <col min="10006" max="10006" width="17.90625" style="58" customWidth="1"/>
    <col min="10007" max="10007" width="18.54296875" style="58" bestFit="1" customWidth="1"/>
    <col min="10008" max="10008" width="13.90625" style="58" bestFit="1" customWidth="1"/>
    <col min="10009" max="10245" width="8.90625" style="58"/>
    <col min="10246" max="10246" width="32.08984375" style="58" customWidth="1"/>
    <col min="10247" max="10248" width="17.90625" style="58" bestFit="1" customWidth="1"/>
    <col min="10249" max="10250" width="17.08984375" style="58" bestFit="1" customWidth="1"/>
    <col min="10251" max="10255" width="17.90625" style="58" bestFit="1" customWidth="1"/>
    <col min="10256" max="10256" width="17.08984375" style="58" bestFit="1" customWidth="1"/>
    <col min="10257" max="10257" width="16.90625" style="58" bestFit="1" customWidth="1"/>
    <col min="10258" max="10258" width="17.90625" style="58" bestFit="1" customWidth="1"/>
    <col min="10259" max="10259" width="17.08984375" style="58" bestFit="1" customWidth="1"/>
    <col min="10260" max="10261" width="17.90625" style="58" bestFit="1" customWidth="1"/>
    <col min="10262" max="10262" width="17.90625" style="58" customWidth="1"/>
    <col min="10263" max="10263" width="18.54296875" style="58" bestFit="1" customWidth="1"/>
    <col min="10264" max="10264" width="13.90625" style="58" bestFit="1" customWidth="1"/>
    <col min="10265" max="10501" width="8.90625" style="58"/>
    <col min="10502" max="10502" width="32.08984375" style="58" customWidth="1"/>
    <col min="10503" max="10504" width="17.90625" style="58" bestFit="1" customWidth="1"/>
    <col min="10505" max="10506" width="17.08984375" style="58" bestFit="1" customWidth="1"/>
    <col min="10507" max="10511" width="17.90625" style="58" bestFit="1" customWidth="1"/>
    <col min="10512" max="10512" width="17.08984375" style="58" bestFit="1" customWidth="1"/>
    <col min="10513" max="10513" width="16.90625" style="58" bestFit="1" customWidth="1"/>
    <col min="10514" max="10514" width="17.90625" style="58" bestFit="1" customWidth="1"/>
    <col min="10515" max="10515" width="17.08984375" style="58" bestFit="1" customWidth="1"/>
    <col min="10516" max="10517" width="17.90625" style="58" bestFit="1" customWidth="1"/>
    <col min="10518" max="10518" width="17.90625" style="58" customWidth="1"/>
    <col min="10519" max="10519" width="18.54296875" style="58" bestFit="1" customWidth="1"/>
    <col min="10520" max="10520" width="13.90625" style="58" bestFit="1" customWidth="1"/>
    <col min="10521" max="10757" width="8.90625" style="58"/>
    <col min="10758" max="10758" width="32.08984375" style="58" customWidth="1"/>
    <col min="10759" max="10760" width="17.90625" style="58" bestFit="1" customWidth="1"/>
    <col min="10761" max="10762" width="17.08984375" style="58" bestFit="1" customWidth="1"/>
    <col min="10763" max="10767" width="17.90625" style="58" bestFit="1" customWidth="1"/>
    <col min="10768" max="10768" width="17.08984375" style="58" bestFit="1" customWidth="1"/>
    <col min="10769" max="10769" width="16.90625" style="58" bestFit="1" customWidth="1"/>
    <col min="10770" max="10770" width="17.90625" style="58" bestFit="1" customWidth="1"/>
    <col min="10771" max="10771" width="17.08984375" style="58" bestFit="1" customWidth="1"/>
    <col min="10772" max="10773" width="17.90625" style="58" bestFit="1" customWidth="1"/>
    <col min="10774" max="10774" width="17.90625" style="58" customWidth="1"/>
    <col min="10775" max="10775" width="18.54296875" style="58" bestFit="1" customWidth="1"/>
    <col min="10776" max="10776" width="13.90625" style="58" bestFit="1" customWidth="1"/>
    <col min="10777" max="11013" width="8.90625" style="58"/>
    <col min="11014" max="11014" width="32.08984375" style="58" customWidth="1"/>
    <col min="11015" max="11016" width="17.90625" style="58" bestFit="1" customWidth="1"/>
    <col min="11017" max="11018" width="17.08984375" style="58" bestFit="1" customWidth="1"/>
    <col min="11019" max="11023" width="17.90625" style="58" bestFit="1" customWidth="1"/>
    <col min="11024" max="11024" width="17.08984375" style="58" bestFit="1" customWidth="1"/>
    <col min="11025" max="11025" width="16.90625" style="58" bestFit="1" customWidth="1"/>
    <col min="11026" max="11026" width="17.90625" style="58" bestFit="1" customWidth="1"/>
    <col min="11027" max="11027" width="17.08984375" style="58" bestFit="1" customWidth="1"/>
    <col min="11028" max="11029" width="17.90625" style="58" bestFit="1" customWidth="1"/>
    <col min="11030" max="11030" width="17.90625" style="58" customWidth="1"/>
    <col min="11031" max="11031" width="18.54296875" style="58" bestFit="1" customWidth="1"/>
    <col min="11032" max="11032" width="13.90625" style="58" bestFit="1" customWidth="1"/>
    <col min="11033" max="11269" width="8.90625" style="58"/>
    <col min="11270" max="11270" width="32.08984375" style="58" customWidth="1"/>
    <col min="11271" max="11272" width="17.90625" style="58" bestFit="1" customWidth="1"/>
    <col min="11273" max="11274" width="17.08984375" style="58" bestFit="1" customWidth="1"/>
    <col min="11275" max="11279" width="17.90625" style="58" bestFit="1" customWidth="1"/>
    <col min="11280" max="11280" width="17.08984375" style="58" bestFit="1" customWidth="1"/>
    <col min="11281" max="11281" width="16.90625" style="58" bestFit="1" customWidth="1"/>
    <col min="11282" max="11282" width="17.90625" style="58" bestFit="1" customWidth="1"/>
    <col min="11283" max="11283" width="17.08984375" style="58" bestFit="1" customWidth="1"/>
    <col min="11284" max="11285" width="17.90625" style="58" bestFit="1" customWidth="1"/>
    <col min="11286" max="11286" width="17.90625" style="58" customWidth="1"/>
    <col min="11287" max="11287" width="18.54296875" style="58" bestFit="1" customWidth="1"/>
    <col min="11288" max="11288" width="13.90625" style="58" bestFit="1" customWidth="1"/>
    <col min="11289" max="11525" width="8.90625" style="58"/>
    <col min="11526" max="11526" width="32.08984375" style="58" customWidth="1"/>
    <col min="11527" max="11528" width="17.90625" style="58" bestFit="1" customWidth="1"/>
    <col min="11529" max="11530" width="17.08984375" style="58" bestFit="1" customWidth="1"/>
    <col min="11531" max="11535" width="17.90625" style="58" bestFit="1" customWidth="1"/>
    <col min="11536" max="11536" width="17.08984375" style="58" bestFit="1" customWidth="1"/>
    <col min="11537" max="11537" width="16.90625" style="58" bestFit="1" customWidth="1"/>
    <col min="11538" max="11538" width="17.90625" style="58" bestFit="1" customWidth="1"/>
    <col min="11539" max="11539" width="17.08984375" style="58" bestFit="1" customWidth="1"/>
    <col min="11540" max="11541" width="17.90625" style="58" bestFit="1" customWidth="1"/>
    <col min="11542" max="11542" width="17.90625" style="58" customWidth="1"/>
    <col min="11543" max="11543" width="18.54296875" style="58" bestFit="1" customWidth="1"/>
    <col min="11544" max="11544" width="13.90625" style="58" bestFit="1" customWidth="1"/>
    <col min="11545" max="11781" width="8.90625" style="58"/>
    <col min="11782" max="11782" width="32.08984375" style="58" customWidth="1"/>
    <col min="11783" max="11784" width="17.90625" style="58" bestFit="1" customWidth="1"/>
    <col min="11785" max="11786" width="17.08984375" style="58" bestFit="1" customWidth="1"/>
    <col min="11787" max="11791" width="17.90625" style="58" bestFit="1" customWidth="1"/>
    <col min="11792" max="11792" width="17.08984375" style="58" bestFit="1" customWidth="1"/>
    <col min="11793" max="11793" width="16.90625" style="58" bestFit="1" customWidth="1"/>
    <col min="11794" max="11794" width="17.90625" style="58" bestFit="1" customWidth="1"/>
    <col min="11795" max="11795" width="17.08984375" style="58" bestFit="1" customWidth="1"/>
    <col min="11796" max="11797" width="17.90625" style="58" bestFit="1" customWidth="1"/>
    <col min="11798" max="11798" width="17.90625" style="58" customWidth="1"/>
    <col min="11799" max="11799" width="18.54296875" style="58" bestFit="1" customWidth="1"/>
    <col min="11800" max="11800" width="13.90625" style="58" bestFit="1" customWidth="1"/>
    <col min="11801" max="12037" width="8.90625" style="58"/>
    <col min="12038" max="12038" width="32.08984375" style="58" customWidth="1"/>
    <col min="12039" max="12040" width="17.90625" style="58" bestFit="1" customWidth="1"/>
    <col min="12041" max="12042" width="17.08984375" style="58" bestFit="1" customWidth="1"/>
    <col min="12043" max="12047" width="17.90625" style="58" bestFit="1" customWidth="1"/>
    <col min="12048" max="12048" width="17.08984375" style="58" bestFit="1" customWidth="1"/>
    <col min="12049" max="12049" width="16.90625" style="58" bestFit="1" customWidth="1"/>
    <col min="12050" max="12050" width="17.90625" style="58" bestFit="1" customWidth="1"/>
    <col min="12051" max="12051" width="17.08984375" style="58" bestFit="1" customWidth="1"/>
    <col min="12052" max="12053" width="17.90625" style="58" bestFit="1" customWidth="1"/>
    <col min="12054" max="12054" width="17.90625" style="58" customWidth="1"/>
    <col min="12055" max="12055" width="18.54296875" style="58" bestFit="1" customWidth="1"/>
    <col min="12056" max="12056" width="13.90625" style="58" bestFit="1" customWidth="1"/>
    <col min="12057" max="12293" width="8.90625" style="58"/>
    <col min="12294" max="12294" width="32.08984375" style="58" customWidth="1"/>
    <col min="12295" max="12296" width="17.90625" style="58" bestFit="1" customWidth="1"/>
    <col min="12297" max="12298" width="17.08984375" style="58" bestFit="1" customWidth="1"/>
    <col min="12299" max="12303" width="17.90625" style="58" bestFit="1" customWidth="1"/>
    <col min="12304" max="12304" width="17.08984375" style="58" bestFit="1" customWidth="1"/>
    <col min="12305" max="12305" width="16.90625" style="58" bestFit="1" customWidth="1"/>
    <col min="12306" max="12306" width="17.90625" style="58" bestFit="1" customWidth="1"/>
    <col min="12307" max="12307" width="17.08984375" style="58" bestFit="1" customWidth="1"/>
    <col min="12308" max="12309" width="17.90625" style="58" bestFit="1" customWidth="1"/>
    <col min="12310" max="12310" width="17.90625" style="58" customWidth="1"/>
    <col min="12311" max="12311" width="18.54296875" style="58" bestFit="1" customWidth="1"/>
    <col min="12312" max="12312" width="13.90625" style="58" bestFit="1" customWidth="1"/>
    <col min="12313" max="12549" width="8.90625" style="58"/>
    <col min="12550" max="12550" width="32.08984375" style="58" customWidth="1"/>
    <col min="12551" max="12552" width="17.90625" style="58" bestFit="1" customWidth="1"/>
    <col min="12553" max="12554" width="17.08984375" style="58" bestFit="1" customWidth="1"/>
    <col min="12555" max="12559" width="17.90625" style="58" bestFit="1" customWidth="1"/>
    <col min="12560" max="12560" width="17.08984375" style="58" bestFit="1" customWidth="1"/>
    <col min="12561" max="12561" width="16.90625" style="58" bestFit="1" customWidth="1"/>
    <col min="12562" max="12562" width="17.90625" style="58" bestFit="1" customWidth="1"/>
    <col min="12563" max="12563" width="17.08984375" style="58" bestFit="1" customWidth="1"/>
    <col min="12564" max="12565" width="17.90625" style="58" bestFit="1" customWidth="1"/>
    <col min="12566" max="12566" width="17.90625" style="58" customWidth="1"/>
    <col min="12567" max="12567" width="18.54296875" style="58" bestFit="1" customWidth="1"/>
    <col min="12568" max="12568" width="13.90625" style="58" bestFit="1" customWidth="1"/>
    <col min="12569" max="12805" width="8.90625" style="58"/>
    <col min="12806" max="12806" width="32.08984375" style="58" customWidth="1"/>
    <col min="12807" max="12808" width="17.90625" style="58" bestFit="1" customWidth="1"/>
    <col min="12809" max="12810" width="17.08984375" style="58" bestFit="1" customWidth="1"/>
    <col min="12811" max="12815" width="17.90625" style="58" bestFit="1" customWidth="1"/>
    <col min="12816" max="12816" width="17.08984375" style="58" bestFit="1" customWidth="1"/>
    <col min="12817" max="12817" width="16.90625" style="58" bestFit="1" customWidth="1"/>
    <col min="12818" max="12818" width="17.90625" style="58" bestFit="1" customWidth="1"/>
    <col min="12819" max="12819" width="17.08984375" style="58" bestFit="1" customWidth="1"/>
    <col min="12820" max="12821" width="17.90625" style="58" bestFit="1" customWidth="1"/>
    <col min="12822" max="12822" width="17.90625" style="58" customWidth="1"/>
    <col min="12823" max="12823" width="18.54296875" style="58" bestFit="1" customWidth="1"/>
    <col min="12824" max="12824" width="13.90625" style="58" bestFit="1" customWidth="1"/>
    <col min="12825" max="13061" width="8.90625" style="58"/>
    <col min="13062" max="13062" width="32.08984375" style="58" customWidth="1"/>
    <col min="13063" max="13064" width="17.90625" style="58" bestFit="1" customWidth="1"/>
    <col min="13065" max="13066" width="17.08984375" style="58" bestFit="1" customWidth="1"/>
    <col min="13067" max="13071" width="17.90625" style="58" bestFit="1" customWidth="1"/>
    <col min="13072" max="13072" width="17.08984375" style="58" bestFit="1" customWidth="1"/>
    <col min="13073" max="13073" width="16.90625" style="58" bestFit="1" customWidth="1"/>
    <col min="13074" max="13074" width="17.90625" style="58" bestFit="1" customWidth="1"/>
    <col min="13075" max="13075" width="17.08984375" style="58" bestFit="1" customWidth="1"/>
    <col min="13076" max="13077" width="17.90625" style="58" bestFit="1" customWidth="1"/>
    <col min="13078" max="13078" width="17.90625" style="58" customWidth="1"/>
    <col min="13079" max="13079" width="18.54296875" style="58" bestFit="1" customWidth="1"/>
    <col min="13080" max="13080" width="13.90625" style="58" bestFit="1" customWidth="1"/>
    <col min="13081" max="13317" width="8.90625" style="58"/>
    <col min="13318" max="13318" width="32.08984375" style="58" customWidth="1"/>
    <col min="13319" max="13320" width="17.90625" style="58" bestFit="1" customWidth="1"/>
    <col min="13321" max="13322" width="17.08984375" style="58" bestFit="1" customWidth="1"/>
    <col min="13323" max="13327" width="17.90625" style="58" bestFit="1" customWidth="1"/>
    <col min="13328" max="13328" width="17.08984375" style="58" bestFit="1" customWidth="1"/>
    <col min="13329" max="13329" width="16.90625" style="58" bestFit="1" customWidth="1"/>
    <col min="13330" max="13330" width="17.90625" style="58" bestFit="1" customWidth="1"/>
    <col min="13331" max="13331" width="17.08984375" style="58" bestFit="1" customWidth="1"/>
    <col min="13332" max="13333" width="17.90625" style="58" bestFit="1" customWidth="1"/>
    <col min="13334" max="13334" width="17.90625" style="58" customWidth="1"/>
    <col min="13335" max="13335" width="18.54296875" style="58" bestFit="1" customWidth="1"/>
    <col min="13336" max="13336" width="13.90625" style="58" bestFit="1" customWidth="1"/>
    <col min="13337" max="13573" width="8.90625" style="58"/>
    <col min="13574" max="13574" width="32.08984375" style="58" customWidth="1"/>
    <col min="13575" max="13576" width="17.90625" style="58" bestFit="1" customWidth="1"/>
    <col min="13577" max="13578" width="17.08984375" style="58" bestFit="1" customWidth="1"/>
    <col min="13579" max="13583" width="17.90625" style="58" bestFit="1" customWidth="1"/>
    <col min="13584" max="13584" width="17.08984375" style="58" bestFit="1" customWidth="1"/>
    <col min="13585" max="13585" width="16.90625" style="58" bestFit="1" customWidth="1"/>
    <col min="13586" max="13586" width="17.90625" style="58" bestFit="1" customWidth="1"/>
    <col min="13587" max="13587" width="17.08984375" style="58" bestFit="1" customWidth="1"/>
    <col min="13588" max="13589" width="17.90625" style="58" bestFit="1" customWidth="1"/>
    <col min="13590" max="13590" width="17.90625" style="58" customWidth="1"/>
    <col min="13591" max="13591" width="18.54296875" style="58" bestFit="1" customWidth="1"/>
    <col min="13592" max="13592" width="13.90625" style="58" bestFit="1" customWidth="1"/>
    <col min="13593" max="13829" width="8.90625" style="58"/>
    <col min="13830" max="13830" width="32.08984375" style="58" customWidth="1"/>
    <col min="13831" max="13832" width="17.90625" style="58" bestFit="1" customWidth="1"/>
    <col min="13833" max="13834" width="17.08984375" style="58" bestFit="1" customWidth="1"/>
    <col min="13835" max="13839" width="17.90625" style="58" bestFit="1" customWidth="1"/>
    <col min="13840" max="13840" width="17.08984375" style="58" bestFit="1" customWidth="1"/>
    <col min="13841" max="13841" width="16.90625" style="58" bestFit="1" customWidth="1"/>
    <col min="13842" max="13842" width="17.90625" style="58" bestFit="1" customWidth="1"/>
    <col min="13843" max="13843" width="17.08984375" style="58" bestFit="1" customWidth="1"/>
    <col min="13844" max="13845" width="17.90625" style="58" bestFit="1" customWidth="1"/>
    <col min="13846" max="13846" width="17.90625" style="58" customWidth="1"/>
    <col min="13847" max="13847" width="18.54296875" style="58" bestFit="1" customWidth="1"/>
    <col min="13848" max="13848" width="13.90625" style="58" bestFit="1" customWidth="1"/>
    <col min="13849" max="14085" width="8.90625" style="58"/>
    <col min="14086" max="14086" width="32.08984375" style="58" customWidth="1"/>
    <col min="14087" max="14088" width="17.90625" style="58" bestFit="1" customWidth="1"/>
    <col min="14089" max="14090" width="17.08984375" style="58" bestFit="1" customWidth="1"/>
    <col min="14091" max="14095" width="17.90625" style="58" bestFit="1" customWidth="1"/>
    <col min="14096" max="14096" width="17.08984375" style="58" bestFit="1" customWidth="1"/>
    <col min="14097" max="14097" width="16.90625" style="58" bestFit="1" customWidth="1"/>
    <col min="14098" max="14098" width="17.90625" style="58" bestFit="1" customWidth="1"/>
    <col min="14099" max="14099" width="17.08984375" style="58" bestFit="1" customWidth="1"/>
    <col min="14100" max="14101" width="17.90625" style="58" bestFit="1" customWidth="1"/>
    <col min="14102" max="14102" width="17.90625" style="58" customWidth="1"/>
    <col min="14103" max="14103" width="18.54296875" style="58" bestFit="1" customWidth="1"/>
    <col min="14104" max="14104" width="13.90625" style="58" bestFit="1" customWidth="1"/>
    <col min="14105" max="14341" width="8.90625" style="58"/>
    <col min="14342" max="14342" width="32.08984375" style="58" customWidth="1"/>
    <col min="14343" max="14344" width="17.90625" style="58" bestFit="1" customWidth="1"/>
    <col min="14345" max="14346" width="17.08984375" style="58" bestFit="1" customWidth="1"/>
    <col min="14347" max="14351" width="17.90625" style="58" bestFit="1" customWidth="1"/>
    <col min="14352" max="14352" width="17.08984375" style="58" bestFit="1" customWidth="1"/>
    <col min="14353" max="14353" width="16.90625" style="58" bestFit="1" customWidth="1"/>
    <col min="14354" max="14354" width="17.90625" style="58" bestFit="1" customWidth="1"/>
    <col min="14355" max="14355" width="17.08984375" style="58" bestFit="1" customWidth="1"/>
    <col min="14356" max="14357" width="17.90625" style="58" bestFit="1" customWidth="1"/>
    <col min="14358" max="14358" width="17.90625" style="58" customWidth="1"/>
    <col min="14359" max="14359" width="18.54296875" style="58" bestFit="1" customWidth="1"/>
    <col min="14360" max="14360" width="13.90625" style="58" bestFit="1" customWidth="1"/>
    <col min="14361" max="14597" width="8.90625" style="58"/>
    <col min="14598" max="14598" width="32.08984375" style="58" customWidth="1"/>
    <col min="14599" max="14600" width="17.90625" style="58" bestFit="1" customWidth="1"/>
    <col min="14601" max="14602" width="17.08984375" style="58" bestFit="1" customWidth="1"/>
    <col min="14603" max="14607" width="17.90625" style="58" bestFit="1" customWidth="1"/>
    <col min="14608" max="14608" width="17.08984375" style="58" bestFit="1" customWidth="1"/>
    <col min="14609" max="14609" width="16.90625" style="58" bestFit="1" customWidth="1"/>
    <col min="14610" max="14610" width="17.90625" style="58" bestFit="1" customWidth="1"/>
    <col min="14611" max="14611" width="17.08984375" style="58" bestFit="1" customWidth="1"/>
    <col min="14612" max="14613" width="17.90625" style="58" bestFit="1" customWidth="1"/>
    <col min="14614" max="14614" width="17.90625" style="58" customWidth="1"/>
    <col min="14615" max="14615" width="18.54296875" style="58" bestFit="1" customWidth="1"/>
    <col min="14616" max="14616" width="13.90625" style="58" bestFit="1" customWidth="1"/>
    <col min="14617" max="14853" width="8.90625" style="58"/>
    <col min="14854" max="14854" width="32.08984375" style="58" customWidth="1"/>
    <col min="14855" max="14856" width="17.90625" style="58" bestFit="1" customWidth="1"/>
    <col min="14857" max="14858" width="17.08984375" style="58" bestFit="1" customWidth="1"/>
    <col min="14859" max="14863" width="17.90625" style="58" bestFit="1" customWidth="1"/>
    <col min="14864" max="14864" width="17.08984375" style="58" bestFit="1" customWidth="1"/>
    <col min="14865" max="14865" width="16.90625" style="58" bestFit="1" customWidth="1"/>
    <col min="14866" max="14866" width="17.90625" style="58" bestFit="1" customWidth="1"/>
    <col min="14867" max="14867" width="17.08984375" style="58" bestFit="1" customWidth="1"/>
    <col min="14868" max="14869" width="17.90625" style="58" bestFit="1" customWidth="1"/>
    <col min="14870" max="14870" width="17.90625" style="58" customWidth="1"/>
    <col min="14871" max="14871" width="18.54296875" style="58" bestFit="1" customWidth="1"/>
    <col min="14872" max="14872" width="13.90625" style="58" bestFit="1" customWidth="1"/>
    <col min="14873" max="15109" width="8.90625" style="58"/>
    <col min="15110" max="15110" width="32.08984375" style="58" customWidth="1"/>
    <col min="15111" max="15112" width="17.90625" style="58" bestFit="1" customWidth="1"/>
    <col min="15113" max="15114" width="17.08984375" style="58" bestFit="1" customWidth="1"/>
    <col min="15115" max="15119" width="17.90625" style="58" bestFit="1" customWidth="1"/>
    <col min="15120" max="15120" width="17.08984375" style="58" bestFit="1" customWidth="1"/>
    <col min="15121" max="15121" width="16.90625" style="58" bestFit="1" customWidth="1"/>
    <col min="15122" max="15122" width="17.90625" style="58" bestFit="1" customWidth="1"/>
    <col min="15123" max="15123" width="17.08984375" style="58" bestFit="1" customWidth="1"/>
    <col min="15124" max="15125" width="17.90625" style="58" bestFit="1" customWidth="1"/>
    <col min="15126" max="15126" width="17.90625" style="58" customWidth="1"/>
    <col min="15127" max="15127" width="18.54296875" style="58" bestFit="1" customWidth="1"/>
    <col min="15128" max="15128" width="13.90625" style="58" bestFit="1" customWidth="1"/>
    <col min="15129" max="15365" width="8.90625" style="58"/>
    <col min="15366" max="15366" width="32.08984375" style="58" customWidth="1"/>
    <col min="15367" max="15368" width="17.90625" style="58" bestFit="1" customWidth="1"/>
    <col min="15369" max="15370" width="17.08984375" style="58" bestFit="1" customWidth="1"/>
    <col min="15371" max="15375" width="17.90625" style="58" bestFit="1" customWidth="1"/>
    <col min="15376" max="15376" width="17.08984375" style="58" bestFit="1" customWidth="1"/>
    <col min="15377" max="15377" width="16.90625" style="58" bestFit="1" customWidth="1"/>
    <col min="15378" max="15378" width="17.90625" style="58" bestFit="1" customWidth="1"/>
    <col min="15379" max="15379" width="17.08984375" style="58" bestFit="1" customWidth="1"/>
    <col min="15380" max="15381" width="17.90625" style="58" bestFit="1" customWidth="1"/>
    <col min="15382" max="15382" width="17.90625" style="58" customWidth="1"/>
    <col min="15383" max="15383" width="18.54296875" style="58" bestFit="1" customWidth="1"/>
    <col min="15384" max="15384" width="13.90625" style="58" bestFit="1" customWidth="1"/>
    <col min="15385" max="15621" width="8.90625" style="58"/>
    <col min="15622" max="15622" width="32.08984375" style="58" customWidth="1"/>
    <col min="15623" max="15624" width="17.90625" style="58" bestFit="1" customWidth="1"/>
    <col min="15625" max="15626" width="17.08984375" style="58" bestFit="1" customWidth="1"/>
    <col min="15627" max="15631" width="17.90625" style="58" bestFit="1" customWidth="1"/>
    <col min="15632" max="15632" width="17.08984375" style="58" bestFit="1" customWidth="1"/>
    <col min="15633" max="15633" width="16.90625" style="58" bestFit="1" customWidth="1"/>
    <col min="15634" max="15634" width="17.90625" style="58" bestFit="1" customWidth="1"/>
    <col min="15635" max="15635" width="17.08984375" style="58" bestFit="1" customWidth="1"/>
    <col min="15636" max="15637" width="17.90625" style="58" bestFit="1" customWidth="1"/>
    <col min="15638" max="15638" width="17.90625" style="58" customWidth="1"/>
    <col min="15639" max="15639" width="18.54296875" style="58" bestFit="1" customWidth="1"/>
    <col min="15640" max="15640" width="13.90625" style="58" bestFit="1" customWidth="1"/>
    <col min="15641" max="15877" width="8.90625" style="58"/>
    <col min="15878" max="15878" width="32.08984375" style="58" customWidth="1"/>
    <col min="15879" max="15880" width="17.90625" style="58" bestFit="1" customWidth="1"/>
    <col min="15881" max="15882" width="17.08984375" style="58" bestFit="1" customWidth="1"/>
    <col min="15883" max="15887" width="17.90625" style="58" bestFit="1" customWidth="1"/>
    <col min="15888" max="15888" width="17.08984375" style="58" bestFit="1" customWidth="1"/>
    <col min="15889" max="15889" width="16.90625" style="58" bestFit="1" customWidth="1"/>
    <col min="15890" max="15890" width="17.90625" style="58" bestFit="1" customWidth="1"/>
    <col min="15891" max="15891" width="17.08984375" style="58" bestFit="1" customWidth="1"/>
    <col min="15892" max="15893" width="17.90625" style="58" bestFit="1" customWidth="1"/>
    <col min="15894" max="15894" width="17.90625" style="58" customWidth="1"/>
    <col min="15895" max="15895" width="18.54296875" style="58" bestFit="1" customWidth="1"/>
    <col min="15896" max="15896" width="13.90625" style="58" bestFit="1" customWidth="1"/>
    <col min="15897" max="16133" width="8.90625" style="58"/>
    <col min="16134" max="16134" width="32.08984375" style="58" customWidth="1"/>
    <col min="16135" max="16136" width="17.90625" style="58" bestFit="1" customWidth="1"/>
    <col min="16137" max="16138" width="17.08984375" style="58" bestFit="1" customWidth="1"/>
    <col min="16139" max="16143" width="17.90625" style="58" bestFit="1" customWidth="1"/>
    <col min="16144" max="16144" width="17.08984375" style="58" bestFit="1" customWidth="1"/>
    <col min="16145" max="16145" width="16.90625" style="58" bestFit="1" customWidth="1"/>
    <col min="16146" max="16146" width="17.90625" style="58" bestFit="1" customWidth="1"/>
    <col min="16147" max="16147" width="17.08984375" style="58" bestFit="1" customWidth="1"/>
    <col min="16148" max="16149" width="17.90625" style="58" bestFit="1" customWidth="1"/>
    <col min="16150" max="16150" width="17.90625" style="58" customWidth="1"/>
    <col min="16151" max="16151" width="18.54296875" style="58" bestFit="1" customWidth="1"/>
    <col min="16152" max="16152" width="13.90625" style="58" bestFit="1" customWidth="1"/>
    <col min="16153" max="16384" width="8.90625" style="58"/>
  </cols>
  <sheetData>
    <row r="1" spans="1:23" ht="30" customHeight="1" x14ac:dyDescent="0.25">
      <c r="A1" s="85" t="s">
        <v>161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3" spans="1:23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163</v>
      </c>
      <c r="Q3" s="23" t="s">
        <v>9</v>
      </c>
    </row>
    <row r="4" spans="1:23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6">
        <v>113783079.42</v>
      </c>
      <c r="Q4" s="62">
        <f>SUM(B4:P4)</f>
        <v>1203034652.01</v>
      </c>
    </row>
    <row r="5" spans="1:23" s="42" customFormat="1" ht="14.5" x14ac:dyDescent="0.3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302225.91999999998</v>
      </c>
      <c r="F5" s="69">
        <v>287333.61</v>
      </c>
      <c r="G5" s="59">
        <v>290617.52</v>
      </c>
      <c r="H5" s="59">
        <v>257919.33</v>
      </c>
      <c r="I5" s="59">
        <v>247164.52</v>
      </c>
      <c r="J5" s="59">
        <v>228530.69</v>
      </c>
      <c r="K5">
        <v>191827.08</v>
      </c>
      <c r="L5" s="69">
        <v>187730.98</v>
      </c>
      <c r="M5" s="69">
        <v>161184.48000000001</v>
      </c>
      <c r="N5" s="69">
        <v>123615.89</v>
      </c>
      <c r="O5" s="69">
        <v>19358.98</v>
      </c>
      <c r="P5" s="39">
        <v>0</v>
      </c>
      <c r="Q5" s="62">
        <f t="shared" ref="Q5:Q6" si="0">SUM(B5:P5)</f>
        <v>3210448.3400000003</v>
      </c>
    </row>
    <row r="6" spans="1:23" s="42" customFormat="1" x14ac:dyDescent="0.25">
      <c r="A6" s="58" t="s">
        <v>153</v>
      </c>
      <c r="B6" s="69">
        <v>34538.79</v>
      </c>
      <c r="C6" s="69">
        <v>39236.720000000001</v>
      </c>
      <c r="D6" s="69">
        <v>44816.13</v>
      </c>
      <c r="E6" s="69">
        <v>57557.58</v>
      </c>
      <c r="F6" s="59">
        <v>83612.06</v>
      </c>
      <c r="G6" s="59">
        <v>66421.81</v>
      </c>
      <c r="H6" s="69">
        <v>86184.95</v>
      </c>
      <c r="I6" s="69">
        <v>79404.25</v>
      </c>
      <c r="J6" s="69">
        <v>76924.350000000006</v>
      </c>
      <c r="K6" s="69">
        <v>41276.5</v>
      </c>
      <c r="L6" s="69">
        <v>51282.68</v>
      </c>
      <c r="M6" s="59">
        <v>77273.3</v>
      </c>
      <c r="N6" s="59">
        <v>63994.85</v>
      </c>
      <c r="O6" s="59">
        <v>0.23</v>
      </c>
      <c r="P6" s="39">
        <v>0.22</v>
      </c>
      <c r="Q6" s="62">
        <f t="shared" si="0"/>
        <v>802524.42</v>
      </c>
    </row>
    <row r="7" spans="1:23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59401402.700000003</v>
      </c>
      <c r="E7" s="63">
        <f t="shared" si="1"/>
        <v>62016913.609999999</v>
      </c>
      <c r="F7" s="63">
        <f>F4-F5+F6</f>
        <v>64365864.420000002</v>
      </c>
      <c r="G7" s="63">
        <f>G4-G5+G6</f>
        <v>68959779.5</v>
      </c>
      <c r="H7" s="63">
        <f t="shared" ref="H7:Q7" si="2">H4-H5+H6</f>
        <v>72854337.75</v>
      </c>
      <c r="I7" s="63">
        <f t="shared" si="2"/>
        <v>78216741.390000001</v>
      </c>
      <c r="J7" s="63">
        <f t="shared" si="2"/>
        <v>82724776.11999999</v>
      </c>
      <c r="K7" s="63">
        <f t="shared" si="2"/>
        <v>85707085.799999997</v>
      </c>
      <c r="L7" s="63">
        <f t="shared" si="2"/>
        <v>92615531.930000007</v>
      </c>
      <c r="M7" s="63">
        <f t="shared" si="2"/>
        <v>96587879.399999991</v>
      </c>
      <c r="N7" s="63">
        <f t="shared" si="2"/>
        <v>101549724.75</v>
      </c>
      <c r="O7" s="63">
        <f t="shared" si="2"/>
        <v>108092050.98</v>
      </c>
      <c r="P7" s="63">
        <f t="shared" si="2"/>
        <v>113783079.64</v>
      </c>
      <c r="Q7" s="63">
        <f t="shared" si="2"/>
        <v>1200626728.0900002</v>
      </c>
    </row>
    <row r="8" spans="1:23" s="42" customFormat="1" ht="14.5" x14ac:dyDescent="0.35">
      <c r="A8" s="58" t="s">
        <v>155</v>
      </c>
      <c r="B8" s="59">
        <v>163295.67000000001</v>
      </c>
      <c r="C8" s="59">
        <v>187661.21</v>
      </c>
      <c r="D8" s="59">
        <v>303694.46000000002</v>
      </c>
      <c r="E8" s="59">
        <v>439265.02</v>
      </c>
      <c r="F8" s="59">
        <v>597146.14</v>
      </c>
      <c r="G8" s="59">
        <v>909243.56</v>
      </c>
      <c r="H8" s="59">
        <v>1146140.6399999999</v>
      </c>
      <c r="I8" s="59">
        <v>1656321.68</v>
      </c>
      <c r="J8" s="59">
        <v>2179783.2400000002</v>
      </c>
      <c r="K8" s="20">
        <v>2598688.7200000002</v>
      </c>
      <c r="L8" s="20">
        <v>3339697.37</v>
      </c>
      <c r="M8" s="20">
        <v>3933786.15</v>
      </c>
      <c r="N8" s="20">
        <v>5061277.62</v>
      </c>
      <c r="O8" s="59">
        <v>7480484.0800000001</v>
      </c>
      <c r="P8" s="59">
        <v>81758236.739999995</v>
      </c>
      <c r="Q8" s="63">
        <f>SUM(B8:P8)</f>
        <v>111754722.3</v>
      </c>
    </row>
    <row r="9" spans="1:23" s="42" customFormat="1" ht="14.5" x14ac:dyDescent="0.35">
      <c r="A9" s="58" t="s">
        <v>156</v>
      </c>
      <c r="B9" s="59">
        <v>0</v>
      </c>
      <c r="C9" s="59">
        <v>0</v>
      </c>
      <c r="D9" s="59">
        <v>12.3</v>
      </c>
      <c r="E9" s="59">
        <v>6.93</v>
      </c>
      <c r="F9" s="59">
        <v>147.08000000000001</v>
      </c>
      <c r="G9" s="59">
        <v>398.6</v>
      </c>
      <c r="H9" s="59">
        <v>86.14</v>
      </c>
      <c r="I9" s="59">
        <v>100</v>
      </c>
      <c r="J9" s="59">
        <v>670.23</v>
      </c>
      <c r="K9" s="59">
        <v>20.5</v>
      </c>
      <c r="L9" s="20">
        <v>29.95</v>
      </c>
      <c r="M9" s="20">
        <v>4622.34</v>
      </c>
      <c r="N9" s="20">
        <v>4786.7299999999996</v>
      </c>
      <c r="O9" s="59">
        <v>157811.75</v>
      </c>
      <c r="P9" s="59">
        <v>247605.83</v>
      </c>
      <c r="Q9" s="63">
        <f t="shared" ref="Q9:Q10" si="3">SUM(B9:P9)</f>
        <v>416298.38</v>
      </c>
    </row>
    <row r="10" spans="1:23" s="42" customFormat="1" ht="13" x14ac:dyDescent="0.3">
      <c r="A10" s="42" t="s">
        <v>14</v>
      </c>
      <c r="B10" s="7">
        <f t="shared" ref="B10:I10" si="4">B7-(B8+B9)</f>
        <v>56410245.979999997</v>
      </c>
      <c r="C10" s="7">
        <f t="shared" si="4"/>
        <v>56990357.240000002</v>
      </c>
      <c r="D10" s="7">
        <f t="shared" si="4"/>
        <v>59097695.940000005</v>
      </c>
      <c r="E10" s="7">
        <f t="shared" si="4"/>
        <v>61577641.659999996</v>
      </c>
      <c r="F10" s="7">
        <f t="shared" si="4"/>
        <v>63768571.200000003</v>
      </c>
      <c r="G10" s="7">
        <f t="shared" si="4"/>
        <v>68050137.340000004</v>
      </c>
      <c r="H10" s="7">
        <f t="shared" si="4"/>
        <v>71708110.969999999</v>
      </c>
      <c r="I10" s="7">
        <f t="shared" si="4"/>
        <v>76560319.709999993</v>
      </c>
      <c r="J10" s="7">
        <f>J7-(J8+J9)</f>
        <v>80544322.649999991</v>
      </c>
      <c r="K10" s="7">
        <f t="shared" ref="K10:P10" si="5">K7-(K8+K9)</f>
        <v>83108376.579999998</v>
      </c>
      <c r="L10" s="7">
        <f t="shared" si="5"/>
        <v>89275804.610000014</v>
      </c>
      <c r="M10" s="7">
        <f t="shared" si="5"/>
        <v>92649470.909999996</v>
      </c>
      <c r="N10" s="7">
        <f t="shared" si="5"/>
        <v>96483660.400000006</v>
      </c>
      <c r="O10" s="7">
        <f t="shared" si="5"/>
        <v>100453755.15000001</v>
      </c>
      <c r="P10" s="7">
        <f t="shared" si="5"/>
        <v>31777237.070000008</v>
      </c>
      <c r="Q10" s="63">
        <f t="shared" si="3"/>
        <v>1088455707.4100001</v>
      </c>
      <c r="R10" s="25"/>
    </row>
    <row r="11" spans="1:23" ht="13" x14ac:dyDescent="0.3">
      <c r="A11" s="22" t="s">
        <v>15</v>
      </c>
      <c r="B11" s="26">
        <f t="shared" ref="B11:Q11" si="6">B10/B4*100</f>
        <v>99.246609254952205</v>
      </c>
      <c r="C11" s="26">
        <f t="shared" si="6"/>
        <v>99.232534745533613</v>
      </c>
      <c r="D11" s="26">
        <f t="shared" si="6"/>
        <v>99.028059960313158</v>
      </c>
      <c r="E11" s="26">
        <f t="shared" si="6"/>
        <v>98.901505119883964</v>
      </c>
      <c r="F11" s="26">
        <f t="shared" si="6"/>
        <v>98.75945500042053</v>
      </c>
      <c r="G11" s="26">
        <f t="shared" si="6"/>
        <v>98.361126450802587</v>
      </c>
      <c r="H11" s="26">
        <f t="shared" si="6"/>
        <v>98.195218335646231</v>
      </c>
      <c r="I11" s="26">
        <f t="shared" si="6"/>
        <v>97.672777256513584</v>
      </c>
      <c r="J11" s="26">
        <f>J10/J4*100</f>
        <v>97.186098450755182</v>
      </c>
      <c r="K11" s="26">
        <f t="shared" ref="K11:P11" si="7">K10/K4*100</f>
        <v>96.797885527814955</v>
      </c>
      <c r="L11" s="26">
        <f t="shared" si="7"/>
        <v>96.252181774038675</v>
      </c>
      <c r="M11" s="26">
        <f t="shared" si="7"/>
        <v>95.839200199078377</v>
      </c>
      <c r="N11" s="26">
        <f t="shared" si="7"/>
        <v>94.95549808912908</v>
      </c>
      <c r="O11" s="26">
        <f t="shared" si="7"/>
        <v>92.916885831824402</v>
      </c>
      <c r="P11" s="26">
        <f t="shared" si="7"/>
        <v>27.92791092663504</v>
      </c>
      <c r="Q11" s="26">
        <f t="shared" si="6"/>
        <v>90.47584004263183</v>
      </c>
    </row>
    <row r="12" spans="1:23" x14ac:dyDescent="0.25">
      <c r="W12" s="62"/>
    </row>
    <row r="13" spans="1:23" ht="13" x14ac:dyDescent="0.3">
      <c r="A13" s="86" t="s">
        <v>15</v>
      </c>
      <c r="B13" s="86"/>
    </row>
    <row r="14" spans="1:23" x14ac:dyDescent="0.25">
      <c r="A14" s="58" t="s">
        <v>16</v>
      </c>
      <c r="B14" s="70">
        <f>B11</f>
        <v>99.246609254952205</v>
      </c>
    </row>
    <row r="15" spans="1:23" x14ac:dyDescent="0.25">
      <c r="A15" s="58" t="s">
        <v>31</v>
      </c>
      <c r="B15" s="70">
        <f>C11</f>
        <v>99.232534745533613</v>
      </c>
      <c r="V15" s="10"/>
    </row>
    <row r="16" spans="1:23" x14ac:dyDescent="0.25">
      <c r="A16" s="58" t="s">
        <v>48</v>
      </c>
      <c r="B16" s="70">
        <f>D11</f>
        <v>99.028059960313158</v>
      </c>
    </row>
    <row r="17" spans="1:19" x14ac:dyDescent="0.25">
      <c r="A17" s="58" t="s">
        <v>65</v>
      </c>
      <c r="B17" s="70">
        <f>E11</f>
        <v>98.901505119883964</v>
      </c>
    </row>
    <row r="18" spans="1:19" x14ac:dyDescent="0.25">
      <c r="A18" s="58" t="s">
        <v>78</v>
      </c>
      <c r="B18" s="70">
        <f>F11</f>
        <v>98.75945500042053</v>
      </c>
    </row>
    <row r="19" spans="1:19" x14ac:dyDescent="0.25">
      <c r="A19" s="58" t="s">
        <v>80</v>
      </c>
      <c r="B19" s="70">
        <f>G11</f>
        <v>98.361126450802587</v>
      </c>
    </row>
    <row r="20" spans="1:19" x14ac:dyDescent="0.25">
      <c r="A20" s="58" t="s">
        <v>91</v>
      </c>
      <c r="B20" s="70">
        <f>H11</f>
        <v>98.195218335646231</v>
      </c>
    </row>
    <row r="21" spans="1:19" x14ac:dyDescent="0.25">
      <c r="A21" s="58" t="s">
        <v>111</v>
      </c>
      <c r="B21" s="70">
        <f>I11</f>
        <v>97.672777256513584</v>
      </c>
    </row>
    <row r="22" spans="1:19" x14ac:dyDescent="0.25">
      <c r="A22" s="58" t="s">
        <v>135</v>
      </c>
      <c r="B22" s="70">
        <f>J11</f>
        <v>97.186098450755182</v>
      </c>
    </row>
    <row r="23" spans="1:19" x14ac:dyDescent="0.25">
      <c r="A23" s="58" t="s">
        <v>157</v>
      </c>
      <c r="B23" s="70">
        <f>K11</f>
        <v>96.797885527814955</v>
      </c>
    </row>
    <row r="24" spans="1:19" x14ac:dyDescent="0.25">
      <c r="A24" s="58" t="s">
        <v>158</v>
      </c>
      <c r="B24" s="70">
        <f>L11</f>
        <v>96.252181774038675</v>
      </c>
    </row>
    <row r="25" spans="1:19" x14ac:dyDescent="0.25">
      <c r="A25" s="58" t="s">
        <v>159</v>
      </c>
      <c r="B25" s="70">
        <f>M11</f>
        <v>95.839200199078377</v>
      </c>
    </row>
    <row r="26" spans="1:19" x14ac:dyDescent="0.25">
      <c r="A26" s="58" t="s">
        <v>160</v>
      </c>
      <c r="B26" s="70">
        <f>N11</f>
        <v>94.95549808912908</v>
      </c>
    </row>
    <row r="27" spans="1:19" x14ac:dyDescent="0.25">
      <c r="A27" s="58" t="s">
        <v>162</v>
      </c>
      <c r="B27" s="70">
        <f>O11</f>
        <v>92.916885831824402</v>
      </c>
    </row>
    <row r="28" spans="1:19" x14ac:dyDescent="0.25">
      <c r="A28" s="58" t="s">
        <v>163</v>
      </c>
      <c r="B28" s="70">
        <f>P11</f>
        <v>27.92791092663504</v>
      </c>
    </row>
    <row r="32" spans="1:19" x14ac:dyDescent="0.25">
      <c r="R32" s="71"/>
      <c r="S32" s="71"/>
    </row>
    <row r="33" spans="18:19" x14ac:dyDescent="0.25">
      <c r="R33" s="56"/>
      <c r="S33" s="56"/>
    </row>
    <row r="35" spans="18:19" x14ac:dyDescent="0.25">
      <c r="R35" s="59"/>
      <c r="S35" s="59"/>
    </row>
  </sheetData>
  <mergeCells count="2">
    <mergeCell ref="A1:Q1"/>
    <mergeCell ref="A13:B13"/>
  </mergeCells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6329-CCFE-4A66-A019-5CF33C6A58FD}">
  <dimension ref="A1:W35"/>
  <sheetViews>
    <sheetView tabSelected="1" topLeftCell="A12" zoomScale="70" zoomScaleNormal="70" workbookViewId="0">
      <selection activeCell="C32" sqref="C32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6" width="16.90625" style="58" customWidth="1"/>
    <col min="17" max="17" width="17.90625" style="58" bestFit="1" customWidth="1"/>
    <col min="18" max="18" width="17.08984375" style="58" bestFit="1" customWidth="1"/>
    <col min="19" max="19" width="17.08984375" style="58" customWidth="1"/>
    <col min="20" max="21" width="17.90625" style="58" bestFit="1" customWidth="1"/>
    <col min="22" max="22" width="17.90625" style="58" customWidth="1"/>
    <col min="23" max="23" width="18.54296875" style="58" bestFit="1" customWidth="1"/>
    <col min="24" max="24" width="13.90625" style="58" bestFit="1" customWidth="1"/>
    <col min="25" max="261" width="9.08984375" style="58"/>
    <col min="262" max="262" width="32.08984375" style="58" customWidth="1"/>
    <col min="263" max="264" width="17.90625" style="58" bestFit="1" customWidth="1"/>
    <col min="265" max="266" width="17.08984375" style="58" bestFit="1" customWidth="1"/>
    <col min="267" max="271" width="17.90625" style="58" bestFit="1" customWidth="1"/>
    <col min="272" max="272" width="17.08984375" style="58" bestFit="1" customWidth="1"/>
    <col min="273" max="273" width="16.90625" style="58" bestFit="1" customWidth="1"/>
    <col min="274" max="274" width="17.90625" style="58" bestFit="1" customWidth="1"/>
    <col min="275" max="275" width="17.08984375" style="58" bestFit="1" customWidth="1"/>
    <col min="276" max="277" width="17.90625" style="58" bestFit="1" customWidth="1"/>
    <col min="278" max="278" width="17.90625" style="58" customWidth="1"/>
    <col min="279" max="279" width="18.54296875" style="58" bestFit="1" customWidth="1"/>
    <col min="280" max="280" width="13.90625" style="58" bestFit="1" customWidth="1"/>
    <col min="281" max="517" width="9.08984375" style="58"/>
    <col min="518" max="518" width="32.08984375" style="58" customWidth="1"/>
    <col min="519" max="520" width="17.90625" style="58" bestFit="1" customWidth="1"/>
    <col min="521" max="522" width="17.08984375" style="58" bestFit="1" customWidth="1"/>
    <col min="523" max="527" width="17.90625" style="58" bestFit="1" customWidth="1"/>
    <col min="528" max="528" width="17.08984375" style="58" bestFit="1" customWidth="1"/>
    <col min="529" max="529" width="16.90625" style="58" bestFit="1" customWidth="1"/>
    <col min="530" max="530" width="17.90625" style="58" bestFit="1" customWidth="1"/>
    <col min="531" max="531" width="17.08984375" style="58" bestFit="1" customWidth="1"/>
    <col min="532" max="533" width="17.90625" style="58" bestFit="1" customWidth="1"/>
    <col min="534" max="534" width="17.90625" style="58" customWidth="1"/>
    <col min="535" max="535" width="18.54296875" style="58" bestFit="1" customWidth="1"/>
    <col min="536" max="536" width="13.90625" style="58" bestFit="1" customWidth="1"/>
    <col min="537" max="773" width="9.08984375" style="58"/>
    <col min="774" max="774" width="32.08984375" style="58" customWidth="1"/>
    <col min="775" max="776" width="17.90625" style="58" bestFit="1" customWidth="1"/>
    <col min="777" max="778" width="17.08984375" style="58" bestFit="1" customWidth="1"/>
    <col min="779" max="783" width="17.90625" style="58" bestFit="1" customWidth="1"/>
    <col min="784" max="784" width="17.08984375" style="58" bestFit="1" customWidth="1"/>
    <col min="785" max="785" width="16.90625" style="58" bestFit="1" customWidth="1"/>
    <col min="786" max="786" width="17.90625" style="58" bestFit="1" customWidth="1"/>
    <col min="787" max="787" width="17.08984375" style="58" bestFit="1" customWidth="1"/>
    <col min="788" max="789" width="17.90625" style="58" bestFit="1" customWidth="1"/>
    <col min="790" max="790" width="17.90625" style="58" customWidth="1"/>
    <col min="791" max="791" width="18.54296875" style="58" bestFit="1" customWidth="1"/>
    <col min="792" max="792" width="13.90625" style="58" bestFit="1" customWidth="1"/>
    <col min="793" max="1029" width="9.08984375" style="58"/>
    <col min="1030" max="1030" width="32.08984375" style="58" customWidth="1"/>
    <col min="1031" max="1032" width="17.90625" style="58" bestFit="1" customWidth="1"/>
    <col min="1033" max="1034" width="17.08984375" style="58" bestFit="1" customWidth="1"/>
    <col min="1035" max="1039" width="17.90625" style="58" bestFit="1" customWidth="1"/>
    <col min="1040" max="1040" width="17.08984375" style="58" bestFit="1" customWidth="1"/>
    <col min="1041" max="1041" width="16.90625" style="58" bestFit="1" customWidth="1"/>
    <col min="1042" max="1042" width="17.90625" style="58" bestFit="1" customWidth="1"/>
    <col min="1043" max="1043" width="17.08984375" style="58" bestFit="1" customWidth="1"/>
    <col min="1044" max="1045" width="17.90625" style="58" bestFit="1" customWidth="1"/>
    <col min="1046" max="1046" width="17.90625" style="58" customWidth="1"/>
    <col min="1047" max="1047" width="18.54296875" style="58" bestFit="1" customWidth="1"/>
    <col min="1048" max="1048" width="13.90625" style="58" bestFit="1" customWidth="1"/>
    <col min="1049" max="1285" width="9.08984375" style="58"/>
    <col min="1286" max="1286" width="32.08984375" style="58" customWidth="1"/>
    <col min="1287" max="1288" width="17.90625" style="58" bestFit="1" customWidth="1"/>
    <col min="1289" max="1290" width="17.08984375" style="58" bestFit="1" customWidth="1"/>
    <col min="1291" max="1295" width="17.90625" style="58" bestFit="1" customWidth="1"/>
    <col min="1296" max="1296" width="17.08984375" style="58" bestFit="1" customWidth="1"/>
    <col min="1297" max="1297" width="16.90625" style="58" bestFit="1" customWidth="1"/>
    <col min="1298" max="1298" width="17.90625" style="58" bestFit="1" customWidth="1"/>
    <col min="1299" max="1299" width="17.08984375" style="58" bestFit="1" customWidth="1"/>
    <col min="1300" max="1301" width="17.90625" style="58" bestFit="1" customWidth="1"/>
    <col min="1302" max="1302" width="17.90625" style="58" customWidth="1"/>
    <col min="1303" max="1303" width="18.54296875" style="58" bestFit="1" customWidth="1"/>
    <col min="1304" max="1304" width="13.90625" style="58" bestFit="1" customWidth="1"/>
    <col min="1305" max="1541" width="9.08984375" style="58"/>
    <col min="1542" max="1542" width="32.08984375" style="58" customWidth="1"/>
    <col min="1543" max="1544" width="17.90625" style="58" bestFit="1" customWidth="1"/>
    <col min="1545" max="1546" width="17.08984375" style="58" bestFit="1" customWidth="1"/>
    <col min="1547" max="1551" width="17.90625" style="58" bestFit="1" customWidth="1"/>
    <col min="1552" max="1552" width="17.08984375" style="58" bestFit="1" customWidth="1"/>
    <col min="1553" max="1553" width="16.90625" style="58" bestFit="1" customWidth="1"/>
    <col min="1554" max="1554" width="17.90625" style="58" bestFit="1" customWidth="1"/>
    <col min="1555" max="1555" width="17.08984375" style="58" bestFit="1" customWidth="1"/>
    <col min="1556" max="1557" width="17.90625" style="58" bestFit="1" customWidth="1"/>
    <col min="1558" max="1558" width="17.90625" style="58" customWidth="1"/>
    <col min="1559" max="1559" width="18.54296875" style="58" bestFit="1" customWidth="1"/>
    <col min="1560" max="1560" width="13.90625" style="58" bestFit="1" customWidth="1"/>
    <col min="1561" max="1797" width="9.08984375" style="58"/>
    <col min="1798" max="1798" width="32.08984375" style="58" customWidth="1"/>
    <col min="1799" max="1800" width="17.90625" style="58" bestFit="1" customWidth="1"/>
    <col min="1801" max="1802" width="17.08984375" style="58" bestFit="1" customWidth="1"/>
    <col min="1803" max="1807" width="17.90625" style="58" bestFit="1" customWidth="1"/>
    <col min="1808" max="1808" width="17.08984375" style="58" bestFit="1" customWidth="1"/>
    <col min="1809" max="1809" width="16.90625" style="58" bestFit="1" customWidth="1"/>
    <col min="1810" max="1810" width="17.90625" style="58" bestFit="1" customWidth="1"/>
    <col min="1811" max="1811" width="17.08984375" style="58" bestFit="1" customWidth="1"/>
    <col min="1812" max="1813" width="17.90625" style="58" bestFit="1" customWidth="1"/>
    <col min="1814" max="1814" width="17.90625" style="58" customWidth="1"/>
    <col min="1815" max="1815" width="18.54296875" style="58" bestFit="1" customWidth="1"/>
    <col min="1816" max="1816" width="13.90625" style="58" bestFit="1" customWidth="1"/>
    <col min="1817" max="2053" width="9.08984375" style="58"/>
    <col min="2054" max="2054" width="32.08984375" style="58" customWidth="1"/>
    <col min="2055" max="2056" width="17.90625" style="58" bestFit="1" customWidth="1"/>
    <col min="2057" max="2058" width="17.08984375" style="58" bestFit="1" customWidth="1"/>
    <col min="2059" max="2063" width="17.90625" style="58" bestFit="1" customWidth="1"/>
    <col min="2064" max="2064" width="17.08984375" style="58" bestFit="1" customWidth="1"/>
    <col min="2065" max="2065" width="16.90625" style="58" bestFit="1" customWidth="1"/>
    <col min="2066" max="2066" width="17.90625" style="58" bestFit="1" customWidth="1"/>
    <col min="2067" max="2067" width="17.08984375" style="58" bestFit="1" customWidth="1"/>
    <col min="2068" max="2069" width="17.90625" style="58" bestFit="1" customWidth="1"/>
    <col min="2070" max="2070" width="17.90625" style="58" customWidth="1"/>
    <col min="2071" max="2071" width="18.54296875" style="58" bestFit="1" customWidth="1"/>
    <col min="2072" max="2072" width="13.90625" style="58" bestFit="1" customWidth="1"/>
    <col min="2073" max="2309" width="9.08984375" style="58"/>
    <col min="2310" max="2310" width="32.08984375" style="58" customWidth="1"/>
    <col min="2311" max="2312" width="17.90625" style="58" bestFit="1" customWidth="1"/>
    <col min="2313" max="2314" width="17.08984375" style="58" bestFit="1" customWidth="1"/>
    <col min="2315" max="2319" width="17.90625" style="58" bestFit="1" customWidth="1"/>
    <col min="2320" max="2320" width="17.08984375" style="58" bestFit="1" customWidth="1"/>
    <col min="2321" max="2321" width="16.90625" style="58" bestFit="1" customWidth="1"/>
    <col min="2322" max="2322" width="17.90625" style="58" bestFit="1" customWidth="1"/>
    <col min="2323" max="2323" width="17.08984375" style="58" bestFit="1" customWidth="1"/>
    <col min="2324" max="2325" width="17.90625" style="58" bestFit="1" customWidth="1"/>
    <col min="2326" max="2326" width="17.90625" style="58" customWidth="1"/>
    <col min="2327" max="2327" width="18.54296875" style="58" bestFit="1" customWidth="1"/>
    <col min="2328" max="2328" width="13.90625" style="58" bestFit="1" customWidth="1"/>
    <col min="2329" max="2565" width="9.08984375" style="58"/>
    <col min="2566" max="2566" width="32.08984375" style="58" customWidth="1"/>
    <col min="2567" max="2568" width="17.90625" style="58" bestFit="1" customWidth="1"/>
    <col min="2569" max="2570" width="17.08984375" style="58" bestFit="1" customWidth="1"/>
    <col min="2571" max="2575" width="17.90625" style="58" bestFit="1" customWidth="1"/>
    <col min="2576" max="2576" width="17.08984375" style="58" bestFit="1" customWidth="1"/>
    <col min="2577" max="2577" width="16.90625" style="58" bestFit="1" customWidth="1"/>
    <col min="2578" max="2578" width="17.90625" style="58" bestFit="1" customWidth="1"/>
    <col min="2579" max="2579" width="17.08984375" style="58" bestFit="1" customWidth="1"/>
    <col min="2580" max="2581" width="17.90625" style="58" bestFit="1" customWidth="1"/>
    <col min="2582" max="2582" width="17.90625" style="58" customWidth="1"/>
    <col min="2583" max="2583" width="18.54296875" style="58" bestFit="1" customWidth="1"/>
    <col min="2584" max="2584" width="13.90625" style="58" bestFit="1" customWidth="1"/>
    <col min="2585" max="2821" width="9.08984375" style="58"/>
    <col min="2822" max="2822" width="32.08984375" style="58" customWidth="1"/>
    <col min="2823" max="2824" width="17.90625" style="58" bestFit="1" customWidth="1"/>
    <col min="2825" max="2826" width="17.08984375" style="58" bestFit="1" customWidth="1"/>
    <col min="2827" max="2831" width="17.90625" style="58" bestFit="1" customWidth="1"/>
    <col min="2832" max="2832" width="17.08984375" style="58" bestFit="1" customWidth="1"/>
    <col min="2833" max="2833" width="16.90625" style="58" bestFit="1" customWidth="1"/>
    <col min="2834" max="2834" width="17.90625" style="58" bestFit="1" customWidth="1"/>
    <col min="2835" max="2835" width="17.08984375" style="58" bestFit="1" customWidth="1"/>
    <col min="2836" max="2837" width="17.90625" style="58" bestFit="1" customWidth="1"/>
    <col min="2838" max="2838" width="17.90625" style="58" customWidth="1"/>
    <col min="2839" max="2839" width="18.54296875" style="58" bestFit="1" customWidth="1"/>
    <col min="2840" max="2840" width="13.90625" style="58" bestFit="1" customWidth="1"/>
    <col min="2841" max="3077" width="9.08984375" style="58"/>
    <col min="3078" max="3078" width="32.08984375" style="58" customWidth="1"/>
    <col min="3079" max="3080" width="17.90625" style="58" bestFit="1" customWidth="1"/>
    <col min="3081" max="3082" width="17.08984375" style="58" bestFit="1" customWidth="1"/>
    <col min="3083" max="3087" width="17.90625" style="58" bestFit="1" customWidth="1"/>
    <col min="3088" max="3088" width="17.08984375" style="58" bestFit="1" customWidth="1"/>
    <col min="3089" max="3089" width="16.90625" style="58" bestFit="1" customWidth="1"/>
    <col min="3090" max="3090" width="17.90625" style="58" bestFit="1" customWidth="1"/>
    <col min="3091" max="3091" width="17.08984375" style="58" bestFit="1" customWidth="1"/>
    <col min="3092" max="3093" width="17.90625" style="58" bestFit="1" customWidth="1"/>
    <col min="3094" max="3094" width="17.90625" style="58" customWidth="1"/>
    <col min="3095" max="3095" width="18.54296875" style="58" bestFit="1" customWidth="1"/>
    <col min="3096" max="3096" width="13.90625" style="58" bestFit="1" customWidth="1"/>
    <col min="3097" max="3333" width="9.08984375" style="58"/>
    <col min="3334" max="3334" width="32.08984375" style="58" customWidth="1"/>
    <col min="3335" max="3336" width="17.90625" style="58" bestFit="1" customWidth="1"/>
    <col min="3337" max="3338" width="17.08984375" style="58" bestFit="1" customWidth="1"/>
    <col min="3339" max="3343" width="17.90625" style="58" bestFit="1" customWidth="1"/>
    <col min="3344" max="3344" width="17.08984375" style="58" bestFit="1" customWidth="1"/>
    <col min="3345" max="3345" width="16.90625" style="58" bestFit="1" customWidth="1"/>
    <col min="3346" max="3346" width="17.90625" style="58" bestFit="1" customWidth="1"/>
    <col min="3347" max="3347" width="17.08984375" style="58" bestFit="1" customWidth="1"/>
    <col min="3348" max="3349" width="17.90625" style="58" bestFit="1" customWidth="1"/>
    <col min="3350" max="3350" width="17.90625" style="58" customWidth="1"/>
    <col min="3351" max="3351" width="18.54296875" style="58" bestFit="1" customWidth="1"/>
    <col min="3352" max="3352" width="13.90625" style="58" bestFit="1" customWidth="1"/>
    <col min="3353" max="3589" width="9.08984375" style="58"/>
    <col min="3590" max="3590" width="32.08984375" style="58" customWidth="1"/>
    <col min="3591" max="3592" width="17.90625" style="58" bestFit="1" customWidth="1"/>
    <col min="3593" max="3594" width="17.08984375" style="58" bestFit="1" customWidth="1"/>
    <col min="3595" max="3599" width="17.90625" style="58" bestFit="1" customWidth="1"/>
    <col min="3600" max="3600" width="17.08984375" style="58" bestFit="1" customWidth="1"/>
    <col min="3601" max="3601" width="16.90625" style="58" bestFit="1" customWidth="1"/>
    <col min="3602" max="3602" width="17.90625" style="58" bestFit="1" customWidth="1"/>
    <col min="3603" max="3603" width="17.08984375" style="58" bestFit="1" customWidth="1"/>
    <col min="3604" max="3605" width="17.90625" style="58" bestFit="1" customWidth="1"/>
    <col min="3606" max="3606" width="17.90625" style="58" customWidth="1"/>
    <col min="3607" max="3607" width="18.54296875" style="58" bestFit="1" customWidth="1"/>
    <col min="3608" max="3608" width="13.90625" style="58" bestFit="1" customWidth="1"/>
    <col min="3609" max="3845" width="9.08984375" style="58"/>
    <col min="3846" max="3846" width="32.08984375" style="58" customWidth="1"/>
    <col min="3847" max="3848" width="17.90625" style="58" bestFit="1" customWidth="1"/>
    <col min="3849" max="3850" width="17.08984375" style="58" bestFit="1" customWidth="1"/>
    <col min="3851" max="3855" width="17.90625" style="58" bestFit="1" customWidth="1"/>
    <col min="3856" max="3856" width="17.08984375" style="58" bestFit="1" customWidth="1"/>
    <col min="3857" max="3857" width="16.90625" style="58" bestFit="1" customWidth="1"/>
    <col min="3858" max="3858" width="17.90625" style="58" bestFit="1" customWidth="1"/>
    <col min="3859" max="3859" width="17.08984375" style="58" bestFit="1" customWidth="1"/>
    <col min="3860" max="3861" width="17.90625" style="58" bestFit="1" customWidth="1"/>
    <col min="3862" max="3862" width="17.90625" style="58" customWidth="1"/>
    <col min="3863" max="3863" width="18.54296875" style="58" bestFit="1" customWidth="1"/>
    <col min="3864" max="3864" width="13.90625" style="58" bestFit="1" customWidth="1"/>
    <col min="3865" max="4101" width="9.08984375" style="58"/>
    <col min="4102" max="4102" width="32.08984375" style="58" customWidth="1"/>
    <col min="4103" max="4104" width="17.90625" style="58" bestFit="1" customWidth="1"/>
    <col min="4105" max="4106" width="17.08984375" style="58" bestFit="1" customWidth="1"/>
    <col min="4107" max="4111" width="17.90625" style="58" bestFit="1" customWidth="1"/>
    <col min="4112" max="4112" width="17.08984375" style="58" bestFit="1" customWidth="1"/>
    <col min="4113" max="4113" width="16.90625" style="58" bestFit="1" customWidth="1"/>
    <col min="4114" max="4114" width="17.90625" style="58" bestFit="1" customWidth="1"/>
    <col min="4115" max="4115" width="17.08984375" style="58" bestFit="1" customWidth="1"/>
    <col min="4116" max="4117" width="17.90625" style="58" bestFit="1" customWidth="1"/>
    <col min="4118" max="4118" width="17.90625" style="58" customWidth="1"/>
    <col min="4119" max="4119" width="18.54296875" style="58" bestFit="1" customWidth="1"/>
    <col min="4120" max="4120" width="13.90625" style="58" bestFit="1" customWidth="1"/>
    <col min="4121" max="4357" width="9.08984375" style="58"/>
    <col min="4358" max="4358" width="32.08984375" style="58" customWidth="1"/>
    <col min="4359" max="4360" width="17.90625" style="58" bestFit="1" customWidth="1"/>
    <col min="4361" max="4362" width="17.08984375" style="58" bestFit="1" customWidth="1"/>
    <col min="4363" max="4367" width="17.90625" style="58" bestFit="1" customWidth="1"/>
    <col min="4368" max="4368" width="17.08984375" style="58" bestFit="1" customWidth="1"/>
    <col min="4369" max="4369" width="16.90625" style="58" bestFit="1" customWidth="1"/>
    <col min="4370" max="4370" width="17.90625" style="58" bestFit="1" customWidth="1"/>
    <col min="4371" max="4371" width="17.08984375" style="58" bestFit="1" customWidth="1"/>
    <col min="4372" max="4373" width="17.90625" style="58" bestFit="1" customWidth="1"/>
    <col min="4374" max="4374" width="17.90625" style="58" customWidth="1"/>
    <col min="4375" max="4375" width="18.54296875" style="58" bestFit="1" customWidth="1"/>
    <col min="4376" max="4376" width="13.90625" style="58" bestFit="1" customWidth="1"/>
    <col min="4377" max="4613" width="9.08984375" style="58"/>
    <col min="4614" max="4614" width="32.08984375" style="58" customWidth="1"/>
    <col min="4615" max="4616" width="17.90625" style="58" bestFit="1" customWidth="1"/>
    <col min="4617" max="4618" width="17.08984375" style="58" bestFit="1" customWidth="1"/>
    <col min="4619" max="4623" width="17.90625" style="58" bestFit="1" customWidth="1"/>
    <col min="4624" max="4624" width="17.08984375" style="58" bestFit="1" customWidth="1"/>
    <col min="4625" max="4625" width="16.90625" style="58" bestFit="1" customWidth="1"/>
    <col min="4626" max="4626" width="17.90625" style="58" bestFit="1" customWidth="1"/>
    <col min="4627" max="4627" width="17.08984375" style="58" bestFit="1" customWidth="1"/>
    <col min="4628" max="4629" width="17.90625" style="58" bestFit="1" customWidth="1"/>
    <col min="4630" max="4630" width="17.90625" style="58" customWidth="1"/>
    <col min="4631" max="4631" width="18.54296875" style="58" bestFit="1" customWidth="1"/>
    <col min="4632" max="4632" width="13.90625" style="58" bestFit="1" customWidth="1"/>
    <col min="4633" max="4869" width="9.08984375" style="58"/>
    <col min="4870" max="4870" width="32.08984375" style="58" customWidth="1"/>
    <col min="4871" max="4872" width="17.90625" style="58" bestFit="1" customWidth="1"/>
    <col min="4873" max="4874" width="17.08984375" style="58" bestFit="1" customWidth="1"/>
    <col min="4875" max="4879" width="17.90625" style="58" bestFit="1" customWidth="1"/>
    <col min="4880" max="4880" width="17.08984375" style="58" bestFit="1" customWidth="1"/>
    <col min="4881" max="4881" width="16.90625" style="58" bestFit="1" customWidth="1"/>
    <col min="4882" max="4882" width="17.90625" style="58" bestFit="1" customWidth="1"/>
    <col min="4883" max="4883" width="17.08984375" style="58" bestFit="1" customWidth="1"/>
    <col min="4884" max="4885" width="17.90625" style="58" bestFit="1" customWidth="1"/>
    <col min="4886" max="4886" width="17.90625" style="58" customWidth="1"/>
    <col min="4887" max="4887" width="18.54296875" style="58" bestFit="1" customWidth="1"/>
    <col min="4888" max="4888" width="13.90625" style="58" bestFit="1" customWidth="1"/>
    <col min="4889" max="5125" width="9.08984375" style="58"/>
    <col min="5126" max="5126" width="32.08984375" style="58" customWidth="1"/>
    <col min="5127" max="5128" width="17.90625" style="58" bestFit="1" customWidth="1"/>
    <col min="5129" max="5130" width="17.08984375" style="58" bestFit="1" customWidth="1"/>
    <col min="5131" max="5135" width="17.90625" style="58" bestFit="1" customWidth="1"/>
    <col min="5136" max="5136" width="17.08984375" style="58" bestFit="1" customWidth="1"/>
    <col min="5137" max="5137" width="16.90625" style="58" bestFit="1" customWidth="1"/>
    <col min="5138" max="5138" width="17.90625" style="58" bestFit="1" customWidth="1"/>
    <col min="5139" max="5139" width="17.08984375" style="58" bestFit="1" customWidth="1"/>
    <col min="5140" max="5141" width="17.90625" style="58" bestFit="1" customWidth="1"/>
    <col min="5142" max="5142" width="17.90625" style="58" customWidth="1"/>
    <col min="5143" max="5143" width="18.54296875" style="58" bestFit="1" customWidth="1"/>
    <col min="5144" max="5144" width="13.90625" style="58" bestFit="1" customWidth="1"/>
    <col min="5145" max="5381" width="9.08984375" style="58"/>
    <col min="5382" max="5382" width="32.08984375" style="58" customWidth="1"/>
    <col min="5383" max="5384" width="17.90625" style="58" bestFit="1" customWidth="1"/>
    <col min="5385" max="5386" width="17.08984375" style="58" bestFit="1" customWidth="1"/>
    <col min="5387" max="5391" width="17.90625" style="58" bestFit="1" customWidth="1"/>
    <col min="5392" max="5392" width="17.08984375" style="58" bestFit="1" customWidth="1"/>
    <col min="5393" max="5393" width="16.90625" style="58" bestFit="1" customWidth="1"/>
    <col min="5394" max="5394" width="17.90625" style="58" bestFit="1" customWidth="1"/>
    <col min="5395" max="5395" width="17.08984375" style="58" bestFit="1" customWidth="1"/>
    <col min="5396" max="5397" width="17.90625" style="58" bestFit="1" customWidth="1"/>
    <col min="5398" max="5398" width="17.90625" style="58" customWidth="1"/>
    <col min="5399" max="5399" width="18.54296875" style="58" bestFit="1" customWidth="1"/>
    <col min="5400" max="5400" width="13.90625" style="58" bestFit="1" customWidth="1"/>
    <col min="5401" max="5637" width="9.08984375" style="58"/>
    <col min="5638" max="5638" width="32.08984375" style="58" customWidth="1"/>
    <col min="5639" max="5640" width="17.90625" style="58" bestFit="1" customWidth="1"/>
    <col min="5641" max="5642" width="17.08984375" style="58" bestFit="1" customWidth="1"/>
    <col min="5643" max="5647" width="17.90625" style="58" bestFit="1" customWidth="1"/>
    <col min="5648" max="5648" width="17.08984375" style="58" bestFit="1" customWidth="1"/>
    <col min="5649" max="5649" width="16.90625" style="58" bestFit="1" customWidth="1"/>
    <col min="5650" max="5650" width="17.90625" style="58" bestFit="1" customWidth="1"/>
    <col min="5651" max="5651" width="17.08984375" style="58" bestFit="1" customWidth="1"/>
    <col min="5652" max="5653" width="17.90625" style="58" bestFit="1" customWidth="1"/>
    <col min="5654" max="5654" width="17.90625" style="58" customWidth="1"/>
    <col min="5655" max="5655" width="18.54296875" style="58" bestFit="1" customWidth="1"/>
    <col min="5656" max="5656" width="13.90625" style="58" bestFit="1" customWidth="1"/>
    <col min="5657" max="5893" width="9.08984375" style="58"/>
    <col min="5894" max="5894" width="32.08984375" style="58" customWidth="1"/>
    <col min="5895" max="5896" width="17.90625" style="58" bestFit="1" customWidth="1"/>
    <col min="5897" max="5898" width="17.08984375" style="58" bestFit="1" customWidth="1"/>
    <col min="5899" max="5903" width="17.90625" style="58" bestFit="1" customWidth="1"/>
    <col min="5904" max="5904" width="17.08984375" style="58" bestFit="1" customWidth="1"/>
    <col min="5905" max="5905" width="16.90625" style="58" bestFit="1" customWidth="1"/>
    <col min="5906" max="5906" width="17.90625" style="58" bestFit="1" customWidth="1"/>
    <col min="5907" max="5907" width="17.08984375" style="58" bestFit="1" customWidth="1"/>
    <col min="5908" max="5909" width="17.90625" style="58" bestFit="1" customWidth="1"/>
    <col min="5910" max="5910" width="17.90625" style="58" customWidth="1"/>
    <col min="5911" max="5911" width="18.54296875" style="58" bestFit="1" customWidth="1"/>
    <col min="5912" max="5912" width="13.90625" style="58" bestFit="1" customWidth="1"/>
    <col min="5913" max="6149" width="9.08984375" style="58"/>
    <col min="6150" max="6150" width="32.08984375" style="58" customWidth="1"/>
    <col min="6151" max="6152" width="17.90625" style="58" bestFit="1" customWidth="1"/>
    <col min="6153" max="6154" width="17.08984375" style="58" bestFit="1" customWidth="1"/>
    <col min="6155" max="6159" width="17.90625" style="58" bestFit="1" customWidth="1"/>
    <col min="6160" max="6160" width="17.08984375" style="58" bestFit="1" customWidth="1"/>
    <col min="6161" max="6161" width="16.90625" style="58" bestFit="1" customWidth="1"/>
    <col min="6162" max="6162" width="17.90625" style="58" bestFit="1" customWidth="1"/>
    <col min="6163" max="6163" width="17.08984375" style="58" bestFit="1" customWidth="1"/>
    <col min="6164" max="6165" width="17.90625" style="58" bestFit="1" customWidth="1"/>
    <col min="6166" max="6166" width="17.90625" style="58" customWidth="1"/>
    <col min="6167" max="6167" width="18.54296875" style="58" bestFit="1" customWidth="1"/>
    <col min="6168" max="6168" width="13.90625" style="58" bestFit="1" customWidth="1"/>
    <col min="6169" max="6405" width="9.08984375" style="58"/>
    <col min="6406" max="6406" width="32.08984375" style="58" customWidth="1"/>
    <col min="6407" max="6408" width="17.90625" style="58" bestFit="1" customWidth="1"/>
    <col min="6409" max="6410" width="17.08984375" style="58" bestFit="1" customWidth="1"/>
    <col min="6411" max="6415" width="17.90625" style="58" bestFit="1" customWidth="1"/>
    <col min="6416" max="6416" width="17.08984375" style="58" bestFit="1" customWidth="1"/>
    <col min="6417" max="6417" width="16.90625" style="58" bestFit="1" customWidth="1"/>
    <col min="6418" max="6418" width="17.90625" style="58" bestFit="1" customWidth="1"/>
    <col min="6419" max="6419" width="17.08984375" style="58" bestFit="1" customWidth="1"/>
    <col min="6420" max="6421" width="17.90625" style="58" bestFit="1" customWidth="1"/>
    <col min="6422" max="6422" width="17.90625" style="58" customWidth="1"/>
    <col min="6423" max="6423" width="18.54296875" style="58" bestFit="1" customWidth="1"/>
    <col min="6424" max="6424" width="13.90625" style="58" bestFit="1" customWidth="1"/>
    <col min="6425" max="6661" width="9.08984375" style="58"/>
    <col min="6662" max="6662" width="32.08984375" style="58" customWidth="1"/>
    <col min="6663" max="6664" width="17.90625" style="58" bestFit="1" customWidth="1"/>
    <col min="6665" max="6666" width="17.08984375" style="58" bestFit="1" customWidth="1"/>
    <col min="6667" max="6671" width="17.90625" style="58" bestFit="1" customWidth="1"/>
    <col min="6672" max="6672" width="17.08984375" style="58" bestFit="1" customWidth="1"/>
    <col min="6673" max="6673" width="16.90625" style="58" bestFit="1" customWidth="1"/>
    <col min="6674" max="6674" width="17.90625" style="58" bestFit="1" customWidth="1"/>
    <col min="6675" max="6675" width="17.08984375" style="58" bestFit="1" customWidth="1"/>
    <col min="6676" max="6677" width="17.90625" style="58" bestFit="1" customWidth="1"/>
    <col min="6678" max="6678" width="17.90625" style="58" customWidth="1"/>
    <col min="6679" max="6679" width="18.54296875" style="58" bestFit="1" customWidth="1"/>
    <col min="6680" max="6680" width="13.90625" style="58" bestFit="1" customWidth="1"/>
    <col min="6681" max="6917" width="9.08984375" style="58"/>
    <col min="6918" max="6918" width="32.08984375" style="58" customWidth="1"/>
    <col min="6919" max="6920" width="17.90625" style="58" bestFit="1" customWidth="1"/>
    <col min="6921" max="6922" width="17.08984375" style="58" bestFit="1" customWidth="1"/>
    <col min="6923" max="6927" width="17.90625" style="58" bestFit="1" customWidth="1"/>
    <col min="6928" max="6928" width="17.08984375" style="58" bestFit="1" customWidth="1"/>
    <col min="6929" max="6929" width="16.90625" style="58" bestFit="1" customWidth="1"/>
    <col min="6930" max="6930" width="17.90625" style="58" bestFit="1" customWidth="1"/>
    <col min="6931" max="6931" width="17.08984375" style="58" bestFit="1" customWidth="1"/>
    <col min="6932" max="6933" width="17.90625" style="58" bestFit="1" customWidth="1"/>
    <col min="6934" max="6934" width="17.90625" style="58" customWidth="1"/>
    <col min="6935" max="6935" width="18.54296875" style="58" bestFit="1" customWidth="1"/>
    <col min="6936" max="6936" width="13.90625" style="58" bestFit="1" customWidth="1"/>
    <col min="6937" max="7173" width="9.08984375" style="58"/>
    <col min="7174" max="7174" width="32.08984375" style="58" customWidth="1"/>
    <col min="7175" max="7176" width="17.90625" style="58" bestFit="1" customWidth="1"/>
    <col min="7177" max="7178" width="17.08984375" style="58" bestFit="1" customWidth="1"/>
    <col min="7179" max="7183" width="17.90625" style="58" bestFit="1" customWidth="1"/>
    <col min="7184" max="7184" width="17.08984375" style="58" bestFit="1" customWidth="1"/>
    <col min="7185" max="7185" width="16.90625" style="58" bestFit="1" customWidth="1"/>
    <col min="7186" max="7186" width="17.90625" style="58" bestFit="1" customWidth="1"/>
    <col min="7187" max="7187" width="17.08984375" style="58" bestFit="1" customWidth="1"/>
    <col min="7188" max="7189" width="17.90625" style="58" bestFit="1" customWidth="1"/>
    <col min="7190" max="7190" width="17.90625" style="58" customWidth="1"/>
    <col min="7191" max="7191" width="18.54296875" style="58" bestFit="1" customWidth="1"/>
    <col min="7192" max="7192" width="13.90625" style="58" bestFit="1" customWidth="1"/>
    <col min="7193" max="7429" width="9.08984375" style="58"/>
    <col min="7430" max="7430" width="32.08984375" style="58" customWidth="1"/>
    <col min="7431" max="7432" width="17.90625" style="58" bestFit="1" customWidth="1"/>
    <col min="7433" max="7434" width="17.08984375" style="58" bestFit="1" customWidth="1"/>
    <col min="7435" max="7439" width="17.90625" style="58" bestFit="1" customWidth="1"/>
    <col min="7440" max="7440" width="17.08984375" style="58" bestFit="1" customWidth="1"/>
    <col min="7441" max="7441" width="16.90625" style="58" bestFit="1" customWidth="1"/>
    <col min="7442" max="7442" width="17.90625" style="58" bestFit="1" customWidth="1"/>
    <col min="7443" max="7443" width="17.08984375" style="58" bestFit="1" customWidth="1"/>
    <col min="7444" max="7445" width="17.90625" style="58" bestFit="1" customWidth="1"/>
    <col min="7446" max="7446" width="17.90625" style="58" customWidth="1"/>
    <col min="7447" max="7447" width="18.54296875" style="58" bestFit="1" customWidth="1"/>
    <col min="7448" max="7448" width="13.90625" style="58" bestFit="1" customWidth="1"/>
    <col min="7449" max="7685" width="9.08984375" style="58"/>
    <col min="7686" max="7686" width="32.08984375" style="58" customWidth="1"/>
    <col min="7687" max="7688" width="17.90625" style="58" bestFit="1" customWidth="1"/>
    <col min="7689" max="7690" width="17.08984375" style="58" bestFit="1" customWidth="1"/>
    <col min="7691" max="7695" width="17.90625" style="58" bestFit="1" customWidth="1"/>
    <col min="7696" max="7696" width="17.08984375" style="58" bestFit="1" customWidth="1"/>
    <col min="7697" max="7697" width="16.90625" style="58" bestFit="1" customWidth="1"/>
    <col min="7698" max="7698" width="17.90625" style="58" bestFit="1" customWidth="1"/>
    <col min="7699" max="7699" width="17.08984375" style="58" bestFit="1" customWidth="1"/>
    <col min="7700" max="7701" width="17.90625" style="58" bestFit="1" customWidth="1"/>
    <col min="7702" max="7702" width="17.90625" style="58" customWidth="1"/>
    <col min="7703" max="7703" width="18.54296875" style="58" bestFit="1" customWidth="1"/>
    <col min="7704" max="7704" width="13.90625" style="58" bestFit="1" customWidth="1"/>
    <col min="7705" max="7941" width="9.08984375" style="58"/>
    <col min="7942" max="7942" width="32.08984375" style="58" customWidth="1"/>
    <col min="7943" max="7944" width="17.90625" style="58" bestFit="1" customWidth="1"/>
    <col min="7945" max="7946" width="17.08984375" style="58" bestFit="1" customWidth="1"/>
    <col min="7947" max="7951" width="17.90625" style="58" bestFit="1" customWidth="1"/>
    <col min="7952" max="7952" width="17.08984375" style="58" bestFit="1" customWidth="1"/>
    <col min="7953" max="7953" width="16.90625" style="58" bestFit="1" customWidth="1"/>
    <col min="7954" max="7954" width="17.90625" style="58" bestFit="1" customWidth="1"/>
    <col min="7955" max="7955" width="17.08984375" style="58" bestFit="1" customWidth="1"/>
    <col min="7956" max="7957" width="17.90625" style="58" bestFit="1" customWidth="1"/>
    <col min="7958" max="7958" width="17.90625" style="58" customWidth="1"/>
    <col min="7959" max="7959" width="18.54296875" style="58" bestFit="1" customWidth="1"/>
    <col min="7960" max="7960" width="13.90625" style="58" bestFit="1" customWidth="1"/>
    <col min="7961" max="8197" width="9.08984375" style="58"/>
    <col min="8198" max="8198" width="32.08984375" style="58" customWidth="1"/>
    <col min="8199" max="8200" width="17.90625" style="58" bestFit="1" customWidth="1"/>
    <col min="8201" max="8202" width="17.08984375" style="58" bestFit="1" customWidth="1"/>
    <col min="8203" max="8207" width="17.90625" style="58" bestFit="1" customWidth="1"/>
    <col min="8208" max="8208" width="17.08984375" style="58" bestFit="1" customWidth="1"/>
    <col min="8209" max="8209" width="16.90625" style="58" bestFit="1" customWidth="1"/>
    <col min="8210" max="8210" width="17.90625" style="58" bestFit="1" customWidth="1"/>
    <col min="8211" max="8211" width="17.08984375" style="58" bestFit="1" customWidth="1"/>
    <col min="8212" max="8213" width="17.90625" style="58" bestFit="1" customWidth="1"/>
    <col min="8214" max="8214" width="17.90625" style="58" customWidth="1"/>
    <col min="8215" max="8215" width="18.54296875" style="58" bestFit="1" customWidth="1"/>
    <col min="8216" max="8216" width="13.90625" style="58" bestFit="1" customWidth="1"/>
    <col min="8217" max="8453" width="9.08984375" style="58"/>
    <col min="8454" max="8454" width="32.08984375" style="58" customWidth="1"/>
    <col min="8455" max="8456" width="17.90625" style="58" bestFit="1" customWidth="1"/>
    <col min="8457" max="8458" width="17.08984375" style="58" bestFit="1" customWidth="1"/>
    <col min="8459" max="8463" width="17.90625" style="58" bestFit="1" customWidth="1"/>
    <col min="8464" max="8464" width="17.08984375" style="58" bestFit="1" customWidth="1"/>
    <col min="8465" max="8465" width="16.90625" style="58" bestFit="1" customWidth="1"/>
    <col min="8466" max="8466" width="17.90625" style="58" bestFit="1" customWidth="1"/>
    <col min="8467" max="8467" width="17.08984375" style="58" bestFit="1" customWidth="1"/>
    <col min="8468" max="8469" width="17.90625" style="58" bestFit="1" customWidth="1"/>
    <col min="8470" max="8470" width="17.90625" style="58" customWidth="1"/>
    <col min="8471" max="8471" width="18.54296875" style="58" bestFit="1" customWidth="1"/>
    <col min="8472" max="8472" width="13.90625" style="58" bestFit="1" customWidth="1"/>
    <col min="8473" max="8709" width="9.08984375" style="58"/>
    <col min="8710" max="8710" width="32.08984375" style="58" customWidth="1"/>
    <col min="8711" max="8712" width="17.90625" style="58" bestFit="1" customWidth="1"/>
    <col min="8713" max="8714" width="17.08984375" style="58" bestFit="1" customWidth="1"/>
    <col min="8715" max="8719" width="17.90625" style="58" bestFit="1" customWidth="1"/>
    <col min="8720" max="8720" width="17.08984375" style="58" bestFit="1" customWidth="1"/>
    <col min="8721" max="8721" width="16.90625" style="58" bestFit="1" customWidth="1"/>
    <col min="8722" max="8722" width="17.90625" style="58" bestFit="1" customWidth="1"/>
    <col min="8723" max="8723" width="17.08984375" style="58" bestFit="1" customWidth="1"/>
    <col min="8724" max="8725" width="17.90625" style="58" bestFit="1" customWidth="1"/>
    <col min="8726" max="8726" width="17.90625" style="58" customWidth="1"/>
    <col min="8727" max="8727" width="18.54296875" style="58" bestFit="1" customWidth="1"/>
    <col min="8728" max="8728" width="13.90625" style="58" bestFit="1" customWidth="1"/>
    <col min="8729" max="8965" width="9.08984375" style="58"/>
    <col min="8966" max="8966" width="32.08984375" style="58" customWidth="1"/>
    <col min="8967" max="8968" width="17.90625" style="58" bestFit="1" customWidth="1"/>
    <col min="8969" max="8970" width="17.08984375" style="58" bestFit="1" customWidth="1"/>
    <col min="8971" max="8975" width="17.90625" style="58" bestFit="1" customWidth="1"/>
    <col min="8976" max="8976" width="17.08984375" style="58" bestFit="1" customWidth="1"/>
    <col min="8977" max="8977" width="16.90625" style="58" bestFit="1" customWidth="1"/>
    <col min="8978" max="8978" width="17.90625" style="58" bestFit="1" customWidth="1"/>
    <col min="8979" max="8979" width="17.08984375" style="58" bestFit="1" customWidth="1"/>
    <col min="8980" max="8981" width="17.90625" style="58" bestFit="1" customWidth="1"/>
    <col min="8982" max="8982" width="17.90625" style="58" customWidth="1"/>
    <col min="8983" max="8983" width="18.54296875" style="58" bestFit="1" customWidth="1"/>
    <col min="8984" max="8984" width="13.90625" style="58" bestFit="1" customWidth="1"/>
    <col min="8985" max="9221" width="9.08984375" style="58"/>
    <col min="9222" max="9222" width="32.08984375" style="58" customWidth="1"/>
    <col min="9223" max="9224" width="17.90625" style="58" bestFit="1" customWidth="1"/>
    <col min="9225" max="9226" width="17.08984375" style="58" bestFit="1" customWidth="1"/>
    <col min="9227" max="9231" width="17.90625" style="58" bestFit="1" customWidth="1"/>
    <col min="9232" max="9232" width="17.08984375" style="58" bestFit="1" customWidth="1"/>
    <col min="9233" max="9233" width="16.90625" style="58" bestFit="1" customWidth="1"/>
    <col min="9234" max="9234" width="17.90625" style="58" bestFit="1" customWidth="1"/>
    <col min="9235" max="9235" width="17.08984375" style="58" bestFit="1" customWidth="1"/>
    <col min="9236" max="9237" width="17.90625" style="58" bestFit="1" customWidth="1"/>
    <col min="9238" max="9238" width="17.90625" style="58" customWidth="1"/>
    <col min="9239" max="9239" width="18.54296875" style="58" bestFit="1" customWidth="1"/>
    <col min="9240" max="9240" width="13.90625" style="58" bestFit="1" customWidth="1"/>
    <col min="9241" max="9477" width="9.08984375" style="58"/>
    <col min="9478" max="9478" width="32.08984375" style="58" customWidth="1"/>
    <col min="9479" max="9480" width="17.90625" style="58" bestFit="1" customWidth="1"/>
    <col min="9481" max="9482" width="17.08984375" style="58" bestFit="1" customWidth="1"/>
    <col min="9483" max="9487" width="17.90625" style="58" bestFit="1" customWidth="1"/>
    <col min="9488" max="9488" width="17.08984375" style="58" bestFit="1" customWidth="1"/>
    <col min="9489" max="9489" width="16.90625" style="58" bestFit="1" customWidth="1"/>
    <col min="9490" max="9490" width="17.90625" style="58" bestFit="1" customWidth="1"/>
    <col min="9491" max="9491" width="17.08984375" style="58" bestFit="1" customWidth="1"/>
    <col min="9492" max="9493" width="17.90625" style="58" bestFit="1" customWidth="1"/>
    <col min="9494" max="9494" width="17.90625" style="58" customWidth="1"/>
    <col min="9495" max="9495" width="18.54296875" style="58" bestFit="1" customWidth="1"/>
    <col min="9496" max="9496" width="13.90625" style="58" bestFit="1" customWidth="1"/>
    <col min="9497" max="9733" width="9.08984375" style="58"/>
    <col min="9734" max="9734" width="32.08984375" style="58" customWidth="1"/>
    <col min="9735" max="9736" width="17.90625" style="58" bestFit="1" customWidth="1"/>
    <col min="9737" max="9738" width="17.08984375" style="58" bestFit="1" customWidth="1"/>
    <col min="9739" max="9743" width="17.90625" style="58" bestFit="1" customWidth="1"/>
    <col min="9744" max="9744" width="17.08984375" style="58" bestFit="1" customWidth="1"/>
    <col min="9745" max="9745" width="16.90625" style="58" bestFit="1" customWidth="1"/>
    <col min="9746" max="9746" width="17.90625" style="58" bestFit="1" customWidth="1"/>
    <col min="9747" max="9747" width="17.08984375" style="58" bestFit="1" customWidth="1"/>
    <col min="9748" max="9749" width="17.90625" style="58" bestFit="1" customWidth="1"/>
    <col min="9750" max="9750" width="17.90625" style="58" customWidth="1"/>
    <col min="9751" max="9751" width="18.54296875" style="58" bestFit="1" customWidth="1"/>
    <col min="9752" max="9752" width="13.90625" style="58" bestFit="1" customWidth="1"/>
    <col min="9753" max="9989" width="9.08984375" style="58"/>
    <col min="9990" max="9990" width="32.08984375" style="58" customWidth="1"/>
    <col min="9991" max="9992" width="17.90625" style="58" bestFit="1" customWidth="1"/>
    <col min="9993" max="9994" width="17.08984375" style="58" bestFit="1" customWidth="1"/>
    <col min="9995" max="9999" width="17.90625" style="58" bestFit="1" customWidth="1"/>
    <col min="10000" max="10000" width="17.08984375" style="58" bestFit="1" customWidth="1"/>
    <col min="10001" max="10001" width="16.90625" style="58" bestFit="1" customWidth="1"/>
    <col min="10002" max="10002" width="17.90625" style="58" bestFit="1" customWidth="1"/>
    <col min="10003" max="10003" width="17.08984375" style="58" bestFit="1" customWidth="1"/>
    <col min="10004" max="10005" width="17.90625" style="58" bestFit="1" customWidth="1"/>
    <col min="10006" max="10006" width="17.90625" style="58" customWidth="1"/>
    <col min="10007" max="10007" width="18.54296875" style="58" bestFit="1" customWidth="1"/>
    <col min="10008" max="10008" width="13.90625" style="58" bestFit="1" customWidth="1"/>
    <col min="10009" max="10245" width="9.08984375" style="58"/>
    <col min="10246" max="10246" width="32.08984375" style="58" customWidth="1"/>
    <col min="10247" max="10248" width="17.90625" style="58" bestFit="1" customWidth="1"/>
    <col min="10249" max="10250" width="17.08984375" style="58" bestFit="1" customWidth="1"/>
    <col min="10251" max="10255" width="17.90625" style="58" bestFit="1" customWidth="1"/>
    <col min="10256" max="10256" width="17.08984375" style="58" bestFit="1" customWidth="1"/>
    <col min="10257" max="10257" width="16.90625" style="58" bestFit="1" customWidth="1"/>
    <col min="10258" max="10258" width="17.90625" style="58" bestFit="1" customWidth="1"/>
    <col min="10259" max="10259" width="17.08984375" style="58" bestFit="1" customWidth="1"/>
    <col min="10260" max="10261" width="17.90625" style="58" bestFit="1" customWidth="1"/>
    <col min="10262" max="10262" width="17.90625" style="58" customWidth="1"/>
    <col min="10263" max="10263" width="18.54296875" style="58" bestFit="1" customWidth="1"/>
    <col min="10264" max="10264" width="13.90625" style="58" bestFit="1" customWidth="1"/>
    <col min="10265" max="10501" width="9.08984375" style="58"/>
    <col min="10502" max="10502" width="32.08984375" style="58" customWidth="1"/>
    <col min="10503" max="10504" width="17.90625" style="58" bestFit="1" customWidth="1"/>
    <col min="10505" max="10506" width="17.08984375" style="58" bestFit="1" customWidth="1"/>
    <col min="10507" max="10511" width="17.90625" style="58" bestFit="1" customWidth="1"/>
    <col min="10512" max="10512" width="17.08984375" style="58" bestFit="1" customWidth="1"/>
    <col min="10513" max="10513" width="16.90625" style="58" bestFit="1" customWidth="1"/>
    <col min="10514" max="10514" width="17.90625" style="58" bestFit="1" customWidth="1"/>
    <col min="10515" max="10515" width="17.08984375" style="58" bestFit="1" customWidth="1"/>
    <col min="10516" max="10517" width="17.90625" style="58" bestFit="1" customWidth="1"/>
    <col min="10518" max="10518" width="17.90625" style="58" customWidth="1"/>
    <col min="10519" max="10519" width="18.54296875" style="58" bestFit="1" customWidth="1"/>
    <col min="10520" max="10520" width="13.90625" style="58" bestFit="1" customWidth="1"/>
    <col min="10521" max="10757" width="9.08984375" style="58"/>
    <col min="10758" max="10758" width="32.08984375" style="58" customWidth="1"/>
    <col min="10759" max="10760" width="17.90625" style="58" bestFit="1" customWidth="1"/>
    <col min="10761" max="10762" width="17.08984375" style="58" bestFit="1" customWidth="1"/>
    <col min="10763" max="10767" width="17.90625" style="58" bestFit="1" customWidth="1"/>
    <col min="10768" max="10768" width="17.08984375" style="58" bestFit="1" customWidth="1"/>
    <col min="10769" max="10769" width="16.90625" style="58" bestFit="1" customWidth="1"/>
    <col min="10770" max="10770" width="17.90625" style="58" bestFit="1" customWidth="1"/>
    <col min="10771" max="10771" width="17.08984375" style="58" bestFit="1" customWidth="1"/>
    <col min="10772" max="10773" width="17.90625" style="58" bestFit="1" customWidth="1"/>
    <col min="10774" max="10774" width="17.90625" style="58" customWidth="1"/>
    <col min="10775" max="10775" width="18.54296875" style="58" bestFit="1" customWidth="1"/>
    <col min="10776" max="10776" width="13.90625" style="58" bestFit="1" customWidth="1"/>
    <col min="10777" max="11013" width="9.08984375" style="58"/>
    <col min="11014" max="11014" width="32.08984375" style="58" customWidth="1"/>
    <col min="11015" max="11016" width="17.90625" style="58" bestFit="1" customWidth="1"/>
    <col min="11017" max="11018" width="17.08984375" style="58" bestFit="1" customWidth="1"/>
    <col min="11019" max="11023" width="17.90625" style="58" bestFit="1" customWidth="1"/>
    <col min="11024" max="11024" width="17.08984375" style="58" bestFit="1" customWidth="1"/>
    <col min="11025" max="11025" width="16.90625" style="58" bestFit="1" customWidth="1"/>
    <col min="11026" max="11026" width="17.90625" style="58" bestFit="1" customWidth="1"/>
    <col min="11027" max="11027" width="17.08984375" style="58" bestFit="1" customWidth="1"/>
    <col min="11028" max="11029" width="17.90625" style="58" bestFit="1" customWidth="1"/>
    <col min="11030" max="11030" width="17.90625" style="58" customWidth="1"/>
    <col min="11031" max="11031" width="18.54296875" style="58" bestFit="1" customWidth="1"/>
    <col min="11032" max="11032" width="13.90625" style="58" bestFit="1" customWidth="1"/>
    <col min="11033" max="11269" width="9.08984375" style="58"/>
    <col min="11270" max="11270" width="32.08984375" style="58" customWidth="1"/>
    <col min="11271" max="11272" width="17.90625" style="58" bestFit="1" customWidth="1"/>
    <col min="11273" max="11274" width="17.08984375" style="58" bestFit="1" customWidth="1"/>
    <col min="11275" max="11279" width="17.90625" style="58" bestFit="1" customWidth="1"/>
    <col min="11280" max="11280" width="17.08984375" style="58" bestFit="1" customWidth="1"/>
    <col min="11281" max="11281" width="16.90625" style="58" bestFit="1" customWidth="1"/>
    <col min="11282" max="11282" width="17.90625" style="58" bestFit="1" customWidth="1"/>
    <col min="11283" max="11283" width="17.08984375" style="58" bestFit="1" customWidth="1"/>
    <col min="11284" max="11285" width="17.90625" style="58" bestFit="1" customWidth="1"/>
    <col min="11286" max="11286" width="17.90625" style="58" customWidth="1"/>
    <col min="11287" max="11287" width="18.54296875" style="58" bestFit="1" customWidth="1"/>
    <col min="11288" max="11288" width="13.90625" style="58" bestFit="1" customWidth="1"/>
    <col min="11289" max="11525" width="9.08984375" style="58"/>
    <col min="11526" max="11526" width="32.08984375" style="58" customWidth="1"/>
    <col min="11527" max="11528" width="17.90625" style="58" bestFit="1" customWidth="1"/>
    <col min="11529" max="11530" width="17.08984375" style="58" bestFit="1" customWidth="1"/>
    <col min="11531" max="11535" width="17.90625" style="58" bestFit="1" customWidth="1"/>
    <col min="11536" max="11536" width="17.08984375" style="58" bestFit="1" customWidth="1"/>
    <col min="11537" max="11537" width="16.90625" style="58" bestFit="1" customWidth="1"/>
    <col min="11538" max="11538" width="17.90625" style="58" bestFit="1" customWidth="1"/>
    <col min="11539" max="11539" width="17.08984375" style="58" bestFit="1" customWidth="1"/>
    <col min="11540" max="11541" width="17.90625" style="58" bestFit="1" customWidth="1"/>
    <col min="11542" max="11542" width="17.90625" style="58" customWidth="1"/>
    <col min="11543" max="11543" width="18.54296875" style="58" bestFit="1" customWidth="1"/>
    <col min="11544" max="11544" width="13.90625" style="58" bestFit="1" customWidth="1"/>
    <col min="11545" max="11781" width="9.08984375" style="58"/>
    <col min="11782" max="11782" width="32.08984375" style="58" customWidth="1"/>
    <col min="11783" max="11784" width="17.90625" style="58" bestFit="1" customWidth="1"/>
    <col min="11785" max="11786" width="17.08984375" style="58" bestFit="1" customWidth="1"/>
    <col min="11787" max="11791" width="17.90625" style="58" bestFit="1" customWidth="1"/>
    <col min="11792" max="11792" width="17.08984375" style="58" bestFit="1" customWidth="1"/>
    <col min="11793" max="11793" width="16.90625" style="58" bestFit="1" customWidth="1"/>
    <col min="11794" max="11794" width="17.90625" style="58" bestFit="1" customWidth="1"/>
    <col min="11795" max="11795" width="17.08984375" style="58" bestFit="1" customWidth="1"/>
    <col min="11796" max="11797" width="17.90625" style="58" bestFit="1" customWidth="1"/>
    <col min="11798" max="11798" width="17.90625" style="58" customWidth="1"/>
    <col min="11799" max="11799" width="18.54296875" style="58" bestFit="1" customWidth="1"/>
    <col min="11800" max="11800" width="13.90625" style="58" bestFit="1" customWidth="1"/>
    <col min="11801" max="12037" width="9.08984375" style="58"/>
    <col min="12038" max="12038" width="32.08984375" style="58" customWidth="1"/>
    <col min="12039" max="12040" width="17.90625" style="58" bestFit="1" customWidth="1"/>
    <col min="12041" max="12042" width="17.08984375" style="58" bestFit="1" customWidth="1"/>
    <col min="12043" max="12047" width="17.90625" style="58" bestFit="1" customWidth="1"/>
    <col min="12048" max="12048" width="17.08984375" style="58" bestFit="1" customWidth="1"/>
    <col min="12049" max="12049" width="16.90625" style="58" bestFit="1" customWidth="1"/>
    <col min="12050" max="12050" width="17.90625" style="58" bestFit="1" customWidth="1"/>
    <col min="12051" max="12051" width="17.08984375" style="58" bestFit="1" customWidth="1"/>
    <col min="12052" max="12053" width="17.90625" style="58" bestFit="1" customWidth="1"/>
    <col min="12054" max="12054" width="17.90625" style="58" customWidth="1"/>
    <col min="12055" max="12055" width="18.54296875" style="58" bestFit="1" customWidth="1"/>
    <col min="12056" max="12056" width="13.90625" style="58" bestFit="1" customWidth="1"/>
    <col min="12057" max="12293" width="9.08984375" style="58"/>
    <col min="12294" max="12294" width="32.08984375" style="58" customWidth="1"/>
    <col min="12295" max="12296" width="17.90625" style="58" bestFit="1" customWidth="1"/>
    <col min="12297" max="12298" width="17.08984375" style="58" bestFit="1" customWidth="1"/>
    <col min="12299" max="12303" width="17.90625" style="58" bestFit="1" customWidth="1"/>
    <col min="12304" max="12304" width="17.08984375" style="58" bestFit="1" customWidth="1"/>
    <col min="12305" max="12305" width="16.90625" style="58" bestFit="1" customWidth="1"/>
    <col min="12306" max="12306" width="17.90625" style="58" bestFit="1" customWidth="1"/>
    <col min="12307" max="12307" width="17.08984375" style="58" bestFit="1" customWidth="1"/>
    <col min="12308" max="12309" width="17.90625" style="58" bestFit="1" customWidth="1"/>
    <col min="12310" max="12310" width="17.90625" style="58" customWidth="1"/>
    <col min="12311" max="12311" width="18.54296875" style="58" bestFit="1" customWidth="1"/>
    <col min="12312" max="12312" width="13.90625" style="58" bestFit="1" customWidth="1"/>
    <col min="12313" max="12549" width="9.08984375" style="58"/>
    <col min="12550" max="12550" width="32.08984375" style="58" customWidth="1"/>
    <col min="12551" max="12552" width="17.90625" style="58" bestFit="1" customWidth="1"/>
    <col min="12553" max="12554" width="17.08984375" style="58" bestFit="1" customWidth="1"/>
    <col min="12555" max="12559" width="17.90625" style="58" bestFit="1" customWidth="1"/>
    <col min="12560" max="12560" width="17.08984375" style="58" bestFit="1" customWidth="1"/>
    <col min="12561" max="12561" width="16.90625" style="58" bestFit="1" customWidth="1"/>
    <col min="12562" max="12562" width="17.90625" style="58" bestFit="1" customWidth="1"/>
    <col min="12563" max="12563" width="17.08984375" style="58" bestFit="1" customWidth="1"/>
    <col min="12564" max="12565" width="17.90625" style="58" bestFit="1" customWidth="1"/>
    <col min="12566" max="12566" width="17.90625" style="58" customWidth="1"/>
    <col min="12567" max="12567" width="18.54296875" style="58" bestFit="1" customWidth="1"/>
    <col min="12568" max="12568" width="13.90625" style="58" bestFit="1" customWidth="1"/>
    <col min="12569" max="12805" width="9.08984375" style="58"/>
    <col min="12806" max="12806" width="32.08984375" style="58" customWidth="1"/>
    <col min="12807" max="12808" width="17.90625" style="58" bestFit="1" customWidth="1"/>
    <col min="12809" max="12810" width="17.08984375" style="58" bestFit="1" customWidth="1"/>
    <col min="12811" max="12815" width="17.90625" style="58" bestFit="1" customWidth="1"/>
    <col min="12816" max="12816" width="17.08984375" style="58" bestFit="1" customWidth="1"/>
    <col min="12817" max="12817" width="16.90625" style="58" bestFit="1" customWidth="1"/>
    <col min="12818" max="12818" width="17.90625" style="58" bestFit="1" customWidth="1"/>
    <col min="12819" max="12819" width="17.08984375" style="58" bestFit="1" customWidth="1"/>
    <col min="12820" max="12821" width="17.90625" style="58" bestFit="1" customWidth="1"/>
    <col min="12822" max="12822" width="17.90625" style="58" customWidth="1"/>
    <col min="12823" max="12823" width="18.54296875" style="58" bestFit="1" customWidth="1"/>
    <col min="12824" max="12824" width="13.90625" style="58" bestFit="1" customWidth="1"/>
    <col min="12825" max="13061" width="9.08984375" style="58"/>
    <col min="13062" max="13062" width="32.08984375" style="58" customWidth="1"/>
    <col min="13063" max="13064" width="17.90625" style="58" bestFit="1" customWidth="1"/>
    <col min="13065" max="13066" width="17.08984375" style="58" bestFit="1" customWidth="1"/>
    <col min="13067" max="13071" width="17.90625" style="58" bestFit="1" customWidth="1"/>
    <col min="13072" max="13072" width="17.08984375" style="58" bestFit="1" customWidth="1"/>
    <col min="13073" max="13073" width="16.90625" style="58" bestFit="1" customWidth="1"/>
    <col min="13074" max="13074" width="17.90625" style="58" bestFit="1" customWidth="1"/>
    <col min="13075" max="13075" width="17.08984375" style="58" bestFit="1" customWidth="1"/>
    <col min="13076" max="13077" width="17.90625" style="58" bestFit="1" customWidth="1"/>
    <col min="13078" max="13078" width="17.90625" style="58" customWidth="1"/>
    <col min="13079" max="13079" width="18.54296875" style="58" bestFit="1" customWidth="1"/>
    <col min="13080" max="13080" width="13.90625" style="58" bestFit="1" customWidth="1"/>
    <col min="13081" max="13317" width="9.08984375" style="58"/>
    <col min="13318" max="13318" width="32.08984375" style="58" customWidth="1"/>
    <col min="13319" max="13320" width="17.90625" style="58" bestFit="1" customWidth="1"/>
    <col min="13321" max="13322" width="17.08984375" style="58" bestFit="1" customWidth="1"/>
    <col min="13323" max="13327" width="17.90625" style="58" bestFit="1" customWidth="1"/>
    <col min="13328" max="13328" width="17.08984375" style="58" bestFit="1" customWidth="1"/>
    <col min="13329" max="13329" width="16.90625" style="58" bestFit="1" customWidth="1"/>
    <col min="13330" max="13330" width="17.90625" style="58" bestFit="1" customWidth="1"/>
    <col min="13331" max="13331" width="17.08984375" style="58" bestFit="1" customWidth="1"/>
    <col min="13332" max="13333" width="17.90625" style="58" bestFit="1" customWidth="1"/>
    <col min="13334" max="13334" width="17.90625" style="58" customWidth="1"/>
    <col min="13335" max="13335" width="18.54296875" style="58" bestFit="1" customWidth="1"/>
    <col min="13336" max="13336" width="13.90625" style="58" bestFit="1" customWidth="1"/>
    <col min="13337" max="13573" width="9.08984375" style="58"/>
    <col min="13574" max="13574" width="32.08984375" style="58" customWidth="1"/>
    <col min="13575" max="13576" width="17.90625" style="58" bestFit="1" customWidth="1"/>
    <col min="13577" max="13578" width="17.08984375" style="58" bestFit="1" customWidth="1"/>
    <col min="13579" max="13583" width="17.90625" style="58" bestFit="1" customWidth="1"/>
    <col min="13584" max="13584" width="17.08984375" style="58" bestFit="1" customWidth="1"/>
    <col min="13585" max="13585" width="16.90625" style="58" bestFit="1" customWidth="1"/>
    <col min="13586" max="13586" width="17.90625" style="58" bestFit="1" customWidth="1"/>
    <col min="13587" max="13587" width="17.08984375" style="58" bestFit="1" customWidth="1"/>
    <col min="13588" max="13589" width="17.90625" style="58" bestFit="1" customWidth="1"/>
    <col min="13590" max="13590" width="17.90625" style="58" customWidth="1"/>
    <col min="13591" max="13591" width="18.54296875" style="58" bestFit="1" customWidth="1"/>
    <col min="13592" max="13592" width="13.90625" style="58" bestFit="1" customWidth="1"/>
    <col min="13593" max="13829" width="9.08984375" style="58"/>
    <col min="13830" max="13830" width="32.08984375" style="58" customWidth="1"/>
    <col min="13831" max="13832" width="17.90625" style="58" bestFit="1" customWidth="1"/>
    <col min="13833" max="13834" width="17.08984375" style="58" bestFit="1" customWidth="1"/>
    <col min="13835" max="13839" width="17.90625" style="58" bestFit="1" customWidth="1"/>
    <col min="13840" max="13840" width="17.08984375" style="58" bestFit="1" customWidth="1"/>
    <col min="13841" max="13841" width="16.90625" style="58" bestFit="1" customWidth="1"/>
    <col min="13842" max="13842" width="17.90625" style="58" bestFit="1" customWidth="1"/>
    <col min="13843" max="13843" width="17.08984375" style="58" bestFit="1" customWidth="1"/>
    <col min="13844" max="13845" width="17.90625" style="58" bestFit="1" customWidth="1"/>
    <col min="13846" max="13846" width="17.90625" style="58" customWidth="1"/>
    <col min="13847" max="13847" width="18.54296875" style="58" bestFit="1" customWidth="1"/>
    <col min="13848" max="13848" width="13.90625" style="58" bestFit="1" customWidth="1"/>
    <col min="13849" max="14085" width="9.08984375" style="58"/>
    <col min="14086" max="14086" width="32.08984375" style="58" customWidth="1"/>
    <col min="14087" max="14088" width="17.90625" style="58" bestFit="1" customWidth="1"/>
    <col min="14089" max="14090" width="17.08984375" style="58" bestFit="1" customWidth="1"/>
    <col min="14091" max="14095" width="17.90625" style="58" bestFit="1" customWidth="1"/>
    <col min="14096" max="14096" width="17.08984375" style="58" bestFit="1" customWidth="1"/>
    <col min="14097" max="14097" width="16.90625" style="58" bestFit="1" customWidth="1"/>
    <col min="14098" max="14098" width="17.90625" style="58" bestFit="1" customWidth="1"/>
    <col min="14099" max="14099" width="17.08984375" style="58" bestFit="1" customWidth="1"/>
    <col min="14100" max="14101" width="17.90625" style="58" bestFit="1" customWidth="1"/>
    <col min="14102" max="14102" width="17.90625" style="58" customWidth="1"/>
    <col min="14103" max="14103" width="18.54296875" style="58" bestFit="1" customWidth="1"/>
    <col min="14104" max="14104" width="13.90625" style="58" bestFit="1" customWidth="1"/>
    <col min="14105" max="14341" width="9.08984375" style="58"/>
    <col min="14342" max="14342" width="32.08984375" style="58" customWidth="1"/>
    <col min="14343" max="14344" width="17.90625" style="58" bestFit="1" customWidth="1"/>
    <col min="14345" max="14346" width="17.08984375" style="58" bestFit="1" customWidth="1"/>
    <col min="14347" max="14351" width="17.90625" style="58" bestFit="1" customWidth="1"/>
    <col min="14352" max="14352" width="17.08984375" style="58" bestFit="1" customWidth="1"/>
    <col min="14353" max="14353" width="16.90625" style="58" bestFit="1" customWidth="1"/>
    <col min="14354" max="14354" width="17.90625" style="58" bestFit="1" customWidth="1"/>
    <col min="14355" max="14355" width="17.08984375" style="58" bestFit="1" customWidth="1"/>
    <col min="14356" max="14357" width="17.90625" style="58" bestFit="1" customWidth="1"/>
    <col min="14358" max="14358" width="17.90625" style="58" customWidth="1"/>
    <col min="14359" max="14359" width="18.54296875" style="58" bestFit="1" customWidth="1"/>
    <col min="14360" max="14360" width="13.90625" style="58" bestFit="1" customWidth="1"/>
    <col min="14361" max="14597" width="9.08984375" style="58"/>
    <col min="14598" max="14598" width="32.08984375" style="58" customWidth="1"/>
    <col min="14599" max="14600" width="17.90625" style="58" bestFit="1" customWidth="1"/>
    <col min="14601" max="14602" width="17.08984375" style="58" bestFit="1" customWidth="1"/>
    <col min="14603" max="14607" width="17.90625" style="58" bestFit="1" customWidth="1"/>
    <col min="14608" max="14608" width="17.08984375" style="58" bestFit="1" customWidth="1"/>
    <col min="14609" max="14609" width="16.90625" style="58" bestFit="1" customWidth="1"/>
    <col min="14610" max="14610" width="17.90625" style="58" bestFit="1" customWidth="1"/>
    <col min="14611" max="14611" width="17.08984375" style="58" bestFit="1" customWidth="1"/>
    <col min="14612" max="14613" width="17.90625" style="58" bestFit="1" customWidth="1"/>
    <col min="14614" max="14614" width="17.90625" style="58" customWidth="1"/>
    <col min="14615" max="14615" width="18.54296875" style="58" bestFit="1" customWidth="1"/>
    <col min="14616" max="14616" width="13.90625" style="58" bestFit="1" customWidth="1"/>
    <col min="14617" max="14853" width="9.08984375" style="58"/>
    <col min="14854" max="14854" width="32.08984375" style="58" customWidth="1"/>
    <col min="14855" max="14856" width="17.90625" style="58" bestFit="1" customWidth="1"/>
    <col min="14857" max="14858" width="17.08984375" style="58" bestFit="1" customWidth="1"/>
    <col min="14859" max="14863" width="17.90625" style="58" bestFit="1" customWidth="1"/>
    <col min="14864" max="14864" width="17.08984375" style="58" bestFit="1" customWidth="1"/>
    <col min="14865" max="14865" width="16.90625" style="58" bestFit="1" customWidth="1"/>
    <col min="14866" max="14866" width="17.90625" style="58" bestFit="1" customWidth="1"/>
    <col min="14867" max="14867" width="17.08984375" style="58" bestFit="1" customWidth="1"/>
    <col min="14868" max="14869" width="17.90625" style="58" bestFit="1" customWidth="1"/>
    <col min="14870" max="14870" width="17.90625" style="58" customWidth="1"/>
    <col min="14871" max="14871" width="18.54296875" style="58" bestFit="1" customWidth="1"/>
    <col min="14872" max="14872" width="13.90625" style="58" bestFit="1" customWidth="1"/>
    <col min="14873" max="15109" width="9.08984375" style="58"/>
    <col min="15110" max="15110" width="32.08984375" style="58" customWidth="1"/>
    <col min="15111" max="15112" width="17.90625" style="58" bestFit="1" customWidth="1"/>
    <col min="15113" max="15114" width="17.08984375" style="58" bestFit="1" customWidth="1"/>
    <col min="15115" max="15119" width="17.90625" style="58" bestFit="1" customWidth="1"/>
    <col min="15120" max="15120" width="17.08984375" style="58" bestFit="1" customWidth="1"/>
    <col min="15121" max="15121" width="16.90625" style="58" bestFit="1" customWidth="1"/>
    <col min="15122" max="15122" width="17.90625" style="58" bestFit="1" customWidth="1"/>
    <col min="15123" max="15123" width="17.08984375" style="58" bestFit="1" customWidth="1"/>
    <col min="15124" max="15125" width="17.90625" style="58" bestFit="1" customWidth="1"/>
    <col min="15126" max="15126" width="17.90625" style="58" customWidth="1"/>
    <col min="15127" max="15127" width="18.54296875" style="58" bestFit="1" customWidth="1"/>
    <col min="15128" max="15128" width="13.90625" style="58" bestFit="1" customWidth="1"/>
    <col min="15129" max="15365" width="9.08984375" style="58"/>
    <col min="15366" max="15366" width="32.08984375" style="58" customWidth="1"/>
    <col min="15367" max="15368" width="17.90625" style="58" bestFit="1" customWidth="1"/>
    <col min="15369" max="15370" width="17.08984375" style="58" bestFit="1" customWidth="1"/>
    <col min="15371" max="15375" width="17.90625" style="58" bestFit="1" customWidth="1"/>
    <col min="15376" max="15376" width="17.08984375" style="58" bestFit="1" customWidth="1"/>
    <col min="15377" max="15377" width="16.90625" style="58" bestFit="1" customWidth="1"/>
    <col min="15378" max="15378" width="17.90625" style="58" bestFit="1" customWidth="1"/>
    <col min="15379" max="15379" width="17.08984375" style="58" bestFit="1" customWidth="1"/>
    <col min="15380" max="15381" width="17.90625" style="58" bestFit="1" customWidth="1"/>
    <col min="15382" max="15382" width="17.90625" style="58" customWidth="1"/>
    <col min="15383" max="15383" width="18.54296875" style="58" bestFit="1" customWidth="1"/>
    <col min="15384" max="15384" width="13.90625" style="58" bestFit="1" customWidth="1"/>
    <col min="15385" max="15621" width="9.08984375" style="58"/>
    <col min="15622" max="15622" width="32.08984375" style="58" customWidth="1"/>
    <col min="15623" max="15624" width="17.90625" style="58" bestFit="1" customWidth="1"/>
    <col min="15625" max="15626" width="17.08984375" style="58" bestFit="1" customWidth="1"/>
    <col min="15627" max="15631" width="17.90625" style="58" bestFit="1" customWidth="1"/>
    <col min="15632" max="15632" width="17.08984375" style="58" bestFit="1" customWidth="1"/>
    <col min="15633" max="15633" width="16.90625" style="58" bestFit="1" customWidth="1"/>
    <col min="15634" max="15634" width="17.90625" style="58" bestFit="1" customWidth="1"/>
    <col min="15635" max="15635" width="17.08984375" style="58" bestFit="1" customWidth="1"/>
    <col min="15636" max="15637" width="17.90625" style="58" bestFit="1" customWidth="1"/>
    <col min="15638" max="15638" width="17.90625" style="58" customWidth="1"/>
    <col min="15639" max="15639" width="18.54296875" style="58" bestFit="1" customWidth="1"/>
    <col min="15640" max="15640" width="13.90625" style="58" bestFit="1" customWidth="1"/>
    <col min="15641" max="15877" width="9.08984375" style="58"/>
    <col min="15878" max="15878" width="32.08984375" style="58" customWidth="1"/>
    <col min="15879" max="15880" width="17.90625" style="58" bestFit="1" customWidth="1"/>
    <col min="15881" max="15882" width="17.08984375" style="58" bestFit="1" customWidth="1"/>
    <col min="15883" max="15887" width="17.90625" style="58" bestFit="1" customWidth="1"/>
    <col min="15888" max="15888" width="17.08984375" style="58" bestFit="1" customWidth="1"/>
    <col min="15889" max="15889" width="16.90625" style="58" bestFit="1" customWidth="1"/>
    <col min="15890" max="15890" width="17.90625" style="58" bestFit="1" customWidth="1"/>
    <col min="15891" max="15891" width="17.08984375" style="58" bestFit="1" customWidth="1"/>
    <col min="15892" max="15893" width="17.90625" style="58" bestFit="1" customWidth="1"/>
    <col min="15894" max="15894" width="17.90625" style="58" customWidth="1"/>
    <col min="15895" max="15895" width="18.54296875" style="58" bestFit="1" customWidth="1"/>
    <col min="15896" max="15896" width="13.90625" style="58" bestFit="1" customWidth="1"/>
    <col min="15897" max="16133" width="9.08984375" style="58"/>
    <col min="16134" max="16134" width="32.08984375" style="58" customWidth="1"/>
    <col min="16135" max="16136" width="17.90625" style="58" bestFit="1" customWidth="1"/>
    <col min="16137" max="16138" width="17.08984375" style="58" bestFit="1" customWidth="1"/>
    <col min="16139" max="16143" width="17.90625" style="58" bestFit="1" customWidth="1"/>
    <col min="16144" max="16144" width="17.08984375" style="58" bestFit="1" customWidth="1"/>
    <col min="16145" max="16145" width="16.90625" style="58" bestFit="1" customWidth="1"/>
    <col min="16146" max="16146" width="17.90625" style="58" bestFit="1" customWidth="1"/>
    <col min="16147" max="16147" width="17.08984375" style="58" bestFit="1" customWidth="1"/>
    <col min="16148" max="16149" width="17.90625" style="58" bestFit="1" customWidth="1"/>
    <col min="16150" max="16150" width="17.90625" style="58" customWidth="1"/>
    <col min="16151" max="16151" width="18.54296875" style="58" bestFit="1" customWidth="1"/>
    <col min="16152" max="16152" width="13.90625" style="58" bestFit="1" customWidth="1"/>
    <col min="16153" max="16384" width="9.08984375" style="58"/>
  </cols>
  <sheetData>
    <row r="1" spans="1:23" ht="18" x14ac:dyDescent="0.25">
      <c r="A1" s="85" t="s">
        <v>161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3" spans="1:23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163</v>
      </c>
      <c r="Q3" s="23" t="s">
        <v>9</v>
      </c>
    </row>
    <row r="4" spans="1:23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6">
        <v>113942976.8</v>
      </c>
      <c r="Q4" s="62">
        <f>SUM(B4:O4)</f>
        <v>1089251572.5899999</v>
      </c>
    </row>
    <row r="5" spans="1:23" s="42" customFormat="1" ht="14.5" x14ac:dyDescent="0.35">
      <c r="A5" s="58" t="s">
        <v>152</v>
      </c>
      <c r="B5" s="69">
        <v>171794.61</v>
      </c>
      <c r="C5" s="69">
        <v>85109.31</v>
      </c>
      <c r="D5" s="69">
        <v>104288.89</v>
      </c>
      <c r="E5" s="69">
        <v>636589.66</v>
      </c>
      <c r="F5" s="69">
        <v>282133.69</v>
      </c>
      <c r="G5" s="59">
        <v>382439.57</v>
      </c>
      <c r="H5" s="59">
        <v>191023.73</v>
      </c>
      <c r="I5" s="59">
        <v>181179.89</v>
      </c>
      <c r="J5" s="59">
        <v>474630.78</v>
      </c>
      <c r="K5">
        <v>463942.19</v>
      </c>
      <c r="L5" s="69">
        <v>417192.89</v>
      </c>
      <c r="M5" s="39">
        <v>361861.73</v>
      </c>
      <c r="N5" s="39">
        <v>538167.52</v>
      </c>
      <c r="O5" s="39">
        <v>436770.97</v>
      </c>
      <c r="P5" s="39">
        <v>2.98</v>
      </c>
      <c r="Q5" s="62">
        <f t="shared" ref="Q5:Q6" si="0">SUM(B5:P5)</f>
        <v>4727128.41</v>
      </c>
    </row>
    <row r="6" spans="1:23" s="42" customFormat="1" x14ac:dyDescent="0.25">
      <c r="A6" s="58" t="s">
        <v>153</v>
      </c>
      <c r="B6" s="69">
        <v>8659</v>
      </c>
      <c r="C6" s="69">
        <v>1840.8</v>
      </c>
      <c r="D6" s="69">
        <v>2376.0300000000002</v>
      </c>
      <c r="E6" s="69">
        <v>11505.83</v>
      </c>
      <c r="F6" s="59">
        <v>17954.62</v>
      </c>
      <c r="G6" s="59">
        <v>3314.13</v>
      </c>
      <c r="H6" s="69">
        <v>744.51</v>
      </c>
      <c r="I6" s="69">
        <v>2607.16</v>
      </c>
      <c r="J6" s="69">
        <v>746791.97</v>
      </c>
      <c r="K6" s="69">
        <v>74666.789999999994</v>
      </c>
      <c r="L6" s="39">
        <v>55877.93</v>
      </c>
      <c r="M6" s="39">
        <v>72387.460000000006</v>
      </c>
      <c r="N6" s="39">
        <v>85177.2</v>
      </c>
      <c r="O6" s="39">
        <v>65583.09</v>
      </c>
      <c r="P6" s="39">
        <v>3737.1</v>
      </c>
      <c r="Q6" s="62">
        <f t="shared" si="0"/>
        <v>1153223.6200000001</v>
      </c>
    </row>
    <row r="7" spans="1:23" s="42" customFormat="1" x14ac:dyDescent="0.25">
      <c r="A7" s="58" t="s">
        <v>154</v>
      </c>
      <c r="B7" s="63">
        <f t="shared" ref="B7:E7" si="1">B4-B5+B6</f>
        <v>56675326.079999998</v>
      </c>
      <c r="C7" s="63">
        <f t="shared" si="1"/>
        <v>57347852.629999995</v>
      </c>
      <c r="D7" s="63">
        <f t="shared" si="1"/>
        <v>59575814.810000002</v>
      </c>
      <c r="E7" s="63">
        <f t="shared" si="1"/>
        <v>61636498.120000005</v>
      </c>
      <c r="F7" s="63">
        <f>F4-F5+F6</f>
        <v>64305406.899999999</v>
      </c>
      <c r="G7" s="63">
        <f>G4-G5+G6</f>
        <v>68804849.769999996</v>
      </c>
      <c r="H7" s="63">
        <f t="shared" ref="H7:Q7" si="2">H4-H5+H6</f>
        <v>72835792.909999996</v>
      </c>
      <c r="I7" s="63">
        <f t="shared" si="2"/>
        <v>78205928.929999992</v>
      </c>
      <c r="J7" s="63">
        <f t="shared" si="2"/>
        <v>83148543.649999991</v>
      </c>
      <c r="K7" s="63">
        <f t="shared" si="2"/>
        <v>85468360.980000004</v>
      </c>
      <c r="L7" s="63">
        <f t="shared" si="2"/>
        <v>92390665.270000011</v>
      </c>
      <c r="M7" s="63">
        <f t="shared" si="2"/>
        <v>96382316.309999987</v>
      </c>
      <c r="N7" s="63">
        <f t="shared" si="2"/>
        <v>101156355.47000001</v>
      </c>
      <c r="O7" s="63">
        <f t="shared" si="2"/>
        <v>107740221.85000001</v>
      </c>
      <c r="P7" s="63">
        <f>P4-P5+P6</f>
        <v>113946710.91999999</v>
      </c>
      <c r="Q7" s="63">
        <f t="shared" si="2"/>
        <v>1085677667.7999997</v>
      </c>
    </row>
    <row r="8" spans="1:23" s="42" customFormat="1" ht="14.5" x14ac:dyDescent="0.35">
      <c r="A8" s="58" t="s">
        <v>155</v>
      </c>
      <c r="B8" s="59">
        <v>161982.39999999999</v>
      </c>
      <c r="C8" s="59">
        <v>184068.56</v>
      </c>
      <c r="D8" s="59">
        <v>299520.45</v>
      </c>
      <c r="E8" s="59">
        <v>431988.79</v>
      </c>
      <c r="F8" s="59">
        <v>586193.25</v>
      </c>
      <c r="G8" s="59">
        <v>893420.83</v>
      </c>
      <c r="H8" s="59">
        <v>1128174.24</v>
      </c>
      <c r="I8" s="59">
        <v>1629646.89</v>
      </c>
      <c r="J8" s="59">
        <v>2147504.65</v>
      </c>
      <c r="K8" s="20">
        <v>2560335</v>
      </c>
      <c r="L8" s="20">
        <v>3281806.52</v>
      </c>
      <c r="M8" s="20">
        <v>3851641.74</v>
      </c>
      <c r="N8" s="20">
        <v>4873015.28</v>
      </c>
      <c r="O8" s="20">
        <v>6765502.0099999998</v>
      </c>
      <c r="P8" s="20">
        <v>52444844.909999996</v>
      </c>
      <c r="Q8" s="63">
        <f>SUM(B8:P8)</f>
        <v>81239645.519999996</v>
      </c>
    </row>
    <row r="9" spans="1:23" s="42" customFormat="1" ht="14.5" x14ac:dyDescent="0.35">
      <c r="A9" s="58" t="s">
        <v>156</v>
      </c>
      <c r="B9" s="59">
        <v>0</v>
      </c>
      <c r="C9" s="59">
        <v>0</v>
      </c>
      <c r="D9" s="59">
        <v>12.3</v>
      </c>
      <c r="E9" s="59">
        <v>6.93</v>
      </c>
      <c r="F9" s="59">
        <v>96.94</v>
      </c>
      <c r="G9" s="59">
        <v>638.6</v>
      </c>
      <c r="H9" s="59">
        <v>86.14</v>
      </c>
      <c r="I9" s="59">
        <v>0</v>
      </c>
      <c r="J9" s="59">
        <v>670.23</v>
      </c>
      <c r="K9" s="59">
        <v>20.5</v>
      </c>
      <c r="L9" s="20">
        <v>22.5</v>
      </c>
      <c r="M9" s="20">
        <v>4472.34</v>
      </c>
      <c r="N9" s="20">
        <v>4215.84</v>
      </c>
      <c r="O9" s="20">
        <v>130500.39</v>
      </c>
      <c r="P9" s="20">
        <v>332601.86</v>
      </c>
      <c r="Q9" s="63">
        <f t="shared" ref="Q9:Q10" si="3">SUM(B9:P9)</f>
        <v>473344.56999999995</v>
      </c>
    </row>
    <row r="10" spans="1:23" s="42" customFormat="1" ht="13" x14ac:dyDescent="0.3">
      <c r="A10" s="42" t="s">
        <v>14</v>
      </c>
      <c r="B10" s="7">
        <f t="shared" ref="B10:I10" si="4">B7-(B8+B9)</f>
        <v>56513343.68</v>
      </c>
      <c r="C10" s="7">
        <f t="shared" si="4"/>
        <v>57163784.069999993</v>
      </c>
      <c r="D10" s="7">
        <f t="shared" si="4"/>
        <v>59276282.060000002</v>
      </c>
      <c r="E10" s="7">
        <f t="shared" si="4"/>
        <v>61204502.400000006</v>
      </c>
      <c r="F10" s="7">
        <f t="shared" si="4"/>
        <v>63719116.710000001</v>
      </c>
      <c r="G10" s="7">
        <f t="shared" si="4"/>
        <v>67910790.339999989</v>
      </c>
      <c r="H10" s="7">
        <f t="shared" si="4"/>
        <v>71707532.530000001</v>
      </c>
      <c r="I10" s="7">
        <f t="shared" si="4"/>
        <v>76576282.039999992</v>
      </c>
      <c r="J10" s="7">
        <f>J7-(J8+J9)</f>
        <v>81000368.769999996</v>
      </c>
      <c r="K10" s="7">
        <f t="shared" ref="K10:P10" si="5">K7-(K8+K9)</f>
        <v>82908005.480000004</v>
      </c>
      <c r="L10" s="7">
        <f t="shared" si="5"/>
        <v>89108836.250000015</v>
      </c>
      <c r="M10" s="7">
        <f t="shared" si="5"/>
        <v>92526202.229999989</v>
      </c>
      <c r="N10" s="7">
        <f t="shared" si="5"/>
        <v>96279124.350000009</v>
      </c>
      <c r="O10" s="7">
        <f t="shared" si="5"/>
        <v>100844219.45</v>
      </c>
      <c r="P10" s="7">
        <f t="shared" si="5"/>
        <v>61169264.149999991</v>
      </c>
      <c r="Q10" s="63">
        <f t="shared" si="3"/>
        <v>1117907654.51</v>
      </c>
      <c r="R10" s="25"/>
    </row>
    <row r="11" spans="1:23" ht="13" x14ac:dyDescent="0.3">
      <c r="A11" s="22" t="s">
        <v>15</v>
      </c>
      <c r="B11" s="26">
        <f t="shared" ref="B11:Q11" si="6">B10/B4*100</f>
        <v>99.427996465187235</v>
      </c>
      <c r="C11" s="26">
        <f t="shared" si="6"/>
        <v>99.534508355934207</v>
      </c>
      <c r="D11" s="26">
        <f t="shared" si="6"/>
        <v>99.327310831572078</v>
      </c>
      <c r="E11" s="26">
        <f t="shared" si="6"/>
        <v>98.30219612657946</v>
      </c>
      <c r="F11" s="26">
        <f t="shared" si="6"/>
        <v>98.682864002883434</v>
      </c>
      <c r="G11" s="26">
        <f t="shared" si="6"/>
        <v>98.159711311563996</v>
      </c>
      <c r="H11" s="26">
        <f t="shared" si="6"/>
        <v>98.194426234985301</v>
      </c>
      <c r="I11" s="26">
        <f t="shared" si="6"/>
        <v>97.693141396952015</v>
      </c>
      <c r="J11" s="26">
        <f>J10/J4*100</f>
        <v>97.736371165928432</v>
      </c>
      <c r="K11" s="26">
        <f t="shared" ref="K11:M11" si="7">K10/K4*100</f>
        <v>96.564509548172126</v>
      </c>
      <c r="L11" s="26">
        <f t="shared" si="7"/>
        <v>96.072165822264949</v>
      </c>
      <c r="M11" s="26">
        <f t="shared" si="7"/>
        <v>95.711687633871477</v>
      </c>
      <c r="N11" s="26">
        <f t="shared" si="6"/>
        <v>94.754201595770354</v>
      </c>
      <c r="O11" s="26">
        <f t="shared" si="6"/>
        <v>93.278054279239115</v>
      </c>
      <c r="P11" s="26">
        <f t="shared" si="6"/>
        <v>53.684102230687017</v>
      </c>
      <c r="Q11" s="26">
        <f t="shared" si="6"/>
        <v>102.63080473245149</v>
      </c>
    </row>
    <row r="12" spans="1:23" x14ac:dyDescent="0.25">
      <c r="W12" s="62"/>
    </row>
    <row r="13" spans="1:23" ht="13" x14ac:dyDescent="0.3">
      <c r="A13" s="86" t="s">
        <v>15</v>
      </c>
      <c r="B13" s="86"/>
    </row>
    <row r="14" spans="1:23" x14ac:dyDescent="0.25">
      <c r="A14" s="58" t="s">
        <v>16</v>
      </c>
      <c r="B14" s="70">
        <f>B11</f>
        <v>99.427996465187235</v>
      </c>
    </row>
    <row r="15" spans="1:23" x14ac:dyDescent="0.25">
      <c r="A15" s="58" t="s">
        <v>31</v>
      </c>
      <c r="B15" s="70">
        <f>C11</f>
        <v>99.534508355934207</v>
      </c>
      <c r="V15" s="10"/>
    </row>
    <row r="16" spans="1:23" x14ac:dyDescent="0.25">
      <c r="A16" s="58" t="s">
        <v>48</v>
      </c>
      <c r="B16" s="70">
        <f>D11</f>
        <v>99.327310831572078</v>
      </c>
    </row>
    <row r="17" spans="1:19" x14ac:dyDescent="0.25">
      <c r="A17" s="58" t="s">
        <v>65</v>
      </c>
      <c r="B17" s="70">
        <f>E11</f>
        <v>98.30219612657946</v>
      </c>
    </row>
    <row r="18" spans="1:19" x14ac:dyDescent="0.25">
      <c r="A18" s="58" t="s">
        <v>78</v>
      </c>
      <c r="B18" s="70">
        <f>F11</f>
        <v>98.682864002883434</v>
      </c>
    </row>
    <row r="19" spans="1:19" x14ac:dyDescent="0.25">
      <c r="A19" s="58" t="s">
        <v>80</v>
      </c>
      <c r="B19" s="70">
        <f>G11</f>
        <v>98.159711311563996</v>
      </c>
    </row>
    <row r="20" spans="1:19" x14ac:dyDescent="0.25">
      <c r="A20" s="58" t="s">
        <v>91</v>
      </c>
      <c r="B20" s="70">
        <f>H11</f>
        <v>98.194426234985301</v>
      </c>
    </row>
    <row r="21" spans="1:19" x14ac:dyDescent="0.25">
      <c r="A21" s="58" t="s">
        <v>111</v>
      </c>
      <c r="B21" s="70">
        <f>I11</f>
        <v>97.693141396952015</v>
      </c>
    </row>
    <row r="22" spans="1:19" x14ac:dyDescent="0.25">
      <c r="A22" s="58" t="s">
        <v>135</v>
      </c>
      <c r="B22" s="70">
        <f>J11</f>
        <v>97.736371165928432</v>
      </c>
    </row>
    <row r="23" spans="1:19" x14ac:dyDescent="0.25">
      <c r="A23" s="58" t="s">
        <v>157</v>
      </c>
      <c r="B23" s="70">
        <f>K11</f>
        <v>96.564509548172126</v>
      </c>
    </row>
    <row r="24" spans="1:19" x14ac:dyDescent="0.25">
      <c r="A24" s="58" t="s">
        <v>158</v>
      </c>
      <c r="B24" s="70">
        <f>L11</f>
        <v>96.072165822264949</v>
      </c>
    </row>
    <row r="25" spans="1:19" x14ac:dyDescent="0.25">
      <c r="A25" s="58" t="s">
        <v>159</v>
      </c>
      <c r="B25" s="70">
        <f>M11</f>
        <v>95.711687633871477</v>
      </c>
    </row>
    <row r="26" spans="1:19" x14ac:dyDescent="0.25">
      <c r="A26" s="58" t="s">
        <v>160</v>
      </c>
      <c r="B26" s="70">
        <f>O11</f>
        <v>93.278054279239115</v>
      </c>
    </row>
    <row r="27" spans="1:19" x14ac:dyDescent="0.25">
      <c r="A27" s="58" t="s">
        <v>162</v>
      </c>
      <c r="B27" s="70">
        <f>O11</f>
        <v>93.278054279239115</v>
      </c>
    </row>
    <row r="28" spans="1:19" x14ac:dyDescent="0.25">
      <c r="A28" s="58" t="s">
        <v>163</v>
      </c>
      <c r="B28" s="70">
        <f>P11</f>
        <v>53.684102230687017</v>
      </c>
    </row>
    <row r="32" spans="1:19" x14ac:dyDescent="0.25">
      <c r="R32" s="71"/>
      <c r="S32" s="71"/>
    </row>
    <row r="33" spans="18:19" x14ac:dyDescent="0.25">
      <c r="R33" s="56"/>
      <c r="S33" s="56"/>
    </row>
    <row r="35" spans="18:19" x14ac:dyDescent="0.25">
      <c r="R35" s="59"/>
      <c r="S35" s="59"/>
    </row>
  </sheetData>
  <mergeCells count="2">
    <mergeCell ref="A1:Q1"/>
    <mergeCell ref="A13:B13"/>
  </mergeCells>
  <pageMargins left="0.7" right="0.7" top="0.75" bottom="0.75" header="0.3" footer="0.3"/>
  <pageSetup paperSize="9" orientation="portrait" r:id="rId1"/>
  <headerFooter>
    <oddHeader>&amp;L&amp;"Calibri"&amp;10&amp;K000000 NO RESTRICTIONS&amp;1#_x000D_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8"/>
  <sheetViews>
    <sheetView topLeftCell="B1" workbookViewId="0">
      <selection activeCell="H9" sqref="H9:J9"/>
    </sheetView>
  </sheetViews>
  <sheetFormatPr defaultRowHeight="14.5" x14ac:dyDescent="0.35"/>
  <cols>
    <col min="1" max="1" width="28.90625" customWidth="1"/>
    <col min="2" max="11" width="15.5429687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32</v>
      </c>
      <c r="B5" s="7">
        <v>259214.06</v>
      </c>
      <c r="C5" s="7">
        <v>265754.03999999998</v>
      </c>
      <c r="D5" s="7">
        <v>241558.08</v>
      </c>
      <c r="E5" s="7">
        <v>206801.74</v>
      </c>
      <c r="F5" s="7">
        <v>153112.62</v>
      </c>
      <c r="G5" s="7">
        <v>95502.89</v>
      </c>
      <c r="H5" s="7">
        <v>300978.71000000002</v>
      </c>
      <c r="I5" s="7">
        <v>4663.83</v>
      </c>
      <c r="J5" s="7">
        <v>4.53</v>
      </c>
      <c r="K5" s="7">
        <v>1527590.5</v>
      </c>
      <c r="L5" s="1"/>
    </row>
    <row r="6" spans="1:12" x14ac:dyDescent="0.35">
      <c r="A6" s="1" t="s">
        <v>33</v>
      </c>
      <c r="B6" s="7">
        <v>4708.22</v>
      </c>
      <c r="C6" s="7">
        <v>11208.66</v>
      </c>
      <c r="D6" s="7">
        <v>9674.68</v>
      </c>
      <c r="E6" s="7">
        <v>10773.55</v>
      </c>
      <c r="F6" s="7">
        <v>6055.71</v>
      </c>
      <c r="G6" s="7">
        <v>1168.78</v>
      </c>
      <c r="H6" s="7">
        <v>268549.39</v>
      </c>
      <c r="I6" s="7">
        <v>2258.94</v>
      </c>
      <c r="J6" s="7">
        <v>2.23</v>
      </c>
      <c r="K6" s="7">
        <v>314400.15999999997</v>
      </c>
      <c r="L6" s="1"/>
    </row>
    <row r="7" spans="1:12" x14ac:dyDescent="0.35">
      <c r="A7" s="1" t="s">
        <v>34</v>
      </c>
      <c r="B7" s="7">
        <v>48149074.159999996</v>
      </c>
      <c r="C7" s="7">
        <v>50271042.619999997</v>
      </c>
      <c r="D7" s="7">
        <v>50955447.600000001</v>
      </c>
      <c r="E7" s="7">
        <v>52670732.809999995</v>
      </c>
      <c r="F7" s="7">
        <v>54766148.090000004</v>
      </c>
      <c r="G7" s="7">
        <v>55578765.890000001</v>
      </c>
      <c r="H7" s="7">
        <v>56606339.82</v>
      </c>
      <c r="I7" s="7">
        <v>57040514.049999997</v>
      </c>
      <c r="J7" s="7">
        <v>57271422.499999993</v>
      </c>
      <c r="K7" s="7">
        <v>483309487.54000002</v>
      </c>
      <c r="L7" s="1"/>
    </row>
    <row r="8" spans="1:12" x14ac:dyDescent="0.35">
      <c r="A8" s="1" t="s">
        <v>35</v>
      </c>
      <c r="B8" s="7">
        <v>146598</v>
      </c>
      <c r="C8" s="7">
        <v>197596</v>
      </c>
      <c r="D8" s="7">
        <v>271907</v>
      </c>
      <c r="E8" s="7">
        <v>421153</v>
      </c>
      <c r="F8" s="7">
        <v>564856</v>
      </c>
      <c r="G8" s="7">
        <v>622175</v>
      </c>
      <c r="H8" s="8">
        <v>838686</v>
      </c>
      <c r="I8" s="8">
        <v>1395982</v>
      </c>
      <c r="J8" s="8">
        <v>39798190.18</v>
      </c>
      <c r="K8" s="7">
        <v>44257143.18</v>
      </c>
      <c r="L8" s="1"/>
    </row>
    <row r="9" spans="1:12" x14ac:dyDescent="0.35">
      <c r="A9" s="1" t="s">
        <v>14</v>
      </c>
      <c r="B9" s="7">
        <v>48002476.159999996</v>
      </c>
      <c r="C9" s="7">
        <v>50073446.619999997</v>
      </c>
      <c r="D9" s="7">
        <v>50683540.600000001</v>
      </c>
      <c r="E9" s="7">
        <v>52249579.809999995</v>
      </c>
      <c r="F9" s="7">
        <v>54201292.090000004</v>
      </c>
      <c r="G9" s="7">
        <v>54956590.890000001</v>
      </c>
      <c r="H9" s="78">
        <v>55767653.82</v>
      </c>
      <c r="I9" s="7">
        <v>55644532.049999997</v>
      </c>
      <c r="J9" s="7">
        <v>17473232.319999993</v>
      </c>
      <c r="K9" s="7">
        <v>439052344.36000001</v>
      </c>
      <c r="L9" s="3"/>
    </row>
    <row r="10" spans="1:12" x14ac:dyDescent="0.35">
      <c r="A10" s="4" t="s">
        <v>15</v>
      </c>
      <c r="B10" s="2">
        <v>99.171334351715302</v>
      </c>
      <c r="C10" s="2">
        <v>99.105123962139729</v>
      </c>
      <c r="D10" s="2">
        <v>99.01579084090163</v>
      </c>
      <c r="E10" s="2">
        <v>98.8325723416269</v>
      </c>
      <c r="F10" s="2">
        <v>98.703567001780357</v>
      </c>
      <c r="G10" s="2">
        <v>98.713006622587926</v>
      </c>
      <c r="H10" s="2">
        <v>98.461980489288578</v>
      </c>
      <c r="I10" s="2">
        <v>97.548535530815172</v>
      </c>
      <c r="J10" s="2">
        <v>30.509512171242498</v>
      </c>
      <c r="K10" s="2">
        <v>90.615437502543188</v>
      </c>
      <c r="L10" s="1"/>
    </row>
    <row r="13" spans="1:12" x14ac:dyDescent="0.35">
      <c r="A13" s="1" t="s">
        <v>2</v>
      </c>
      <c r="B13" s="6">
        <v>99.171334351715302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99.105123962139729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99.01579084090163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98.8325723416269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98.703567001780357</v>
      </c>
    </row>
    <row r="18" spans="1:2" x14ac:dyDescent="0.35">
      <c r="A18" s="1" t="s">
        <v>7</v>
      </c>
      <c r="B18" s="6">
        <v>98.713006622587926</v>
      </c>
    </row>
    <row r="19" spans="1:2" x14ac:dyDescent="0.35">
      <c r="A19" s="1" t="s">
        <v>8</v>
      </c>
      <c r="B19" s="6">
        <v>98.461980489288578</v>
      </c>
    </row>
    <row r="20" spans="1:2" x14ac:dyDescent="0.35">
      <c r="A20" s="1" t="s">
        <v>16</v>
      </c>
      <c r="B20" s="6">
        <v>97.548535530815172</v>
      </c>
    </row>
    <row r="21" spans="1:2" x14ac:dyDescent="0.35">
      <c r="A21" s="1" t="s">
        <v>31</v>
      </c>
      <c r="B21" s="6">
        <v>30.509512171242498</v>
      </c>
    </row>
    <row r="35" spans="3:6" x14ac:dyDescent="0.35">
      <c r="C35" s="1"/>
      <c r="D35" s="1"/>
      <c r="E35" s="1"/>
      <c r="F35" s="9"/>
    </row>
    <row r="36" spans="3:6" x14ac:dyDescent="0.35">
      <c r="C36" s="1"/>
      <c r="D36" s="1"/>
      <c r="E36" s="1"/>
      <c r="F36" s="9"/>
    </row>
    <row r="37" spans="3:6" x14ac:dyDescent="0.35">
      <c r="C37" s="9"/>
      <c r="D37" s="1"/>
      <c r="E37" s="1"/>
      <c r="F37" s="9"/>
    </row>
    <row r="38" spans="3:6" x14ac:dyDescent="0.35">
      <c r="C38" s="1"/>
      <c r="D38" s="1"/>
      <c r="E38" s="1"/>
      <c r="F38" s="9"/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"/>
  <sheetViews>
    <sheetView workbookViewId="0">
      <selection sqref="A1:XFD1048576"/>
    </sheetView>
  </sheetViews>
  <sheetFormatPr defaultRowHeight="14.5" x14ac:dyDescent="0.35"/>
  <cols>
    <col min="1" max="1" width="26.453125" customWidth="1"/>
    <col min="2" max="10" width="14.453125" customWidth="1"/>
    <col min="11" max="11" width="16.5429687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36</v>
      </c>
      <c r="B5" s="7">
        <v>259214.06</v>
      </c>
      <c r="C5" s="7">
        <v>265754.03999999998</v>
      </c>
      <c r="D5" s="7">
        <v>241558.08</v>
      </c>
      <c r="E5" s="7">
        <v>206801.74</v>
      </c>
      <c r="F5" s="7">
        <v>153112.62</v>
      </c>
      <c r="G5" s="7">
        <v>95502.89</v>
      </c>
      <c r="H5" s="7">
        <v>300978.71000000002</v>
      </c>
      <c r="I5" s="7">
        <v>4663.83</v>
      </c>
      <c r="J5" s="7">
        <v>8.5399999999999991</v>
      </c>
      <c r="K5" s="7">
        <v>1527594.51</v>
      </c>
      <c r="L5" s="1"/>
    </row>
    <row r="6" spans="1:12" x14ac:dyDescent="0.35">
      <c r="A6" s="1" t="s">
        <v>37</v>
      </c>
      <c r="B6" s="7">
        <v>4708.22</v>
      </c>
      <c r="C6" s="7">
        <v>11208.66</v>
      </c>
      <c r="D6" s="7">
        <v>10498.53</v>
      </c>
      <c r="E6" s="7">
        <v>11001.02</v>
      </c>
      <c r="F6" s="7">
        <v>6055.71</v>
      </c>
      <c r="G6" s="7">
        <v>1168.78</v>
      </c>
      <c r="H6" s="7">
        <v>268551.42</v>
      </c>
      <c r="I6" s="7">
        <v>2258.96</v>
      </c>
      <c r="J6" s="7">
        <v>61</v>
      </c>
      <c r="K6" s="7">
        <v>315512.3</v>
      </c>
      <c r="L6" s="1"/>
    </row>
    <row r="7" spans="1:12" x14ac:dyDescent="0.35">
      <c r="A7" s="1" t="s">
        <v>38</v>
      </c>
      <c r="B7" s="7">
        <v>48149074.159999996</v>
      </c>
      <c r="C7" s="7">
        <v>50271042.619999997</v>
      </c>
      <c r="D7" s="7">
        <v>50956271.450000003</v>
      </c>
      <c r="E7" s="7">
        <v>52670960.280000001</v>
      </c>
      <c r="F7" s="7">
        <v>54766148.090000004</v>
      </c>
      <c r="G7" s="7">
        <v>55578765.890000001</v>
      </c>
      <c r="H7" s="7">
        <v>56606341.850000001</v>
      </c>
      <c r="I7" s="7">
        <v>57040514.07</v>
      </c>
      <c r="J7" s="7">
        <v>57271477.259999998</v>
      </c>
      <c r="K7" s="7">
        <v>483310595.67000002</v>
      </c>
      <c r="L7" s="1"/>
    </row>
    <row r="8" spans="1:12" x14ac:dyDescent="0.35">
      <c r="A8" s="1" t="s">
        <v>39</v>
      </c>
      <c r="B8" s="7">
        <v>160875</v>
      </c>
      <c r="C8" s="7">
        <v>215490</v>
      </c>
      <c r="D8" s="7">
        <v>297814</v>
      </c>
      <c r="E8" s="7">
        <v>459436</v>
      </c>
      <c r="F8" s="7">
        <v>603305</v>
      </c>
      <c r="G8" s="7">
        <v>673859</v>
      </c>
      <c r="H8" s="8">
        <v>892083</v>
      </c>
      <c r="I8" s="8">
        <v>1377848</v>
      </c>
      <c r="J8" s="8">
        <v>24121429</v>
      </c>
      <c r="K8" s="7">
        <v>28802139</v>
      </c>
      <c r="L8" s="1"/>
    </row>
    <row r="9" spans="1:12" x14ac:dyDescent="0.35">
      <c r="A9" s="1" t="s">
        <v>14</v>
      </c>
      <c r="B9" s="7">
        <v>47988199.159999996</v>
      </c>
      <c r="C9" s="7">
        <v>50055552.619999997</v>
      </c>
      <c r="D9" s="7">
        <v>50658457.450000003</v>
      </c>
      <c r="E9" s="7">
        <v>52211524.280000001</v>
      </c>
      <c r="F9" s="7">
        <v>54162843.090000004</v>
      </c>
      <c r="G9" s="7">
        <v>54904906.890000001</v>
      </c>
      <c r="H9" s="7">
        <v>55714258.850000001</v>
      </c>
      <c r="I9" s="7">
        <v>55662666.07</v>
      </c>
      <c r="J9" s="7">
        <v>33150048.259999998</v>
      </c>
      <c r="K9" s="7">
        <v>454508456.67000002</v>
      </c>
      <c r="L9" s="3"/>
    </row>
    <row r="10" spans="1:12" x14ac:dyDescent="0.35">
      <c r="A10" s="4" t="s">
        <v>15</v>
      </c>
      <c r="B10" s="2">
        <v>99.1418385995416</v>
      </c>
      <c r="C10" s="2">
        <v>99.06970824367248</v>
      </c>
      <c r="D10" s="2">
        <v>98.966788188272602</v>
      </c>
      <c r="E10" s="2">
        <v>98.760588491509822</v>
      </c>
      <c r="F10" s="2">
        <v>98.633549234651312</v>
      </c>
      <c r="G10" s="2">
        <v>98.620171842415814</v>
      </c>
      <c r="H10" s="2">
        <v>98.367707660251597</v>
      </c>
      <c r="I10" s="2">
        <v>97.580325664169109</v>
      </c>
      <c r="J10" s="2">
        <v>57.882352981027985</v>
      </c>
      <c r="K10" s="2">
        <v>93.80540425035926</v>
      </c>
      <c r="L10" s="1"/>
    </row>
    <row r="13" spans="1:12" x14ac:dyDescent="0.35">
      <c r="A13" s="1" t="s">
        <v>2</v>
      </c>
      <c r="B13" s="6">
        <v>99.1418385995416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99.06970824367248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98.966788188272602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98.760588491509822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98.633549234651312</v>
      </c>
    </row>
    <row r="18" spans="1:2" x14ac:dyDescent="0.35">
      <c r="A18" s="1" t="s">
        <v>7</v>
      </c>
      <c r="B18" s="6">
        <v>98.620171842415814</v>
      </c>
    </row>
    <row r="19" spans="1:2" x14ac:dyDescent="0.35">
      <c r="A19" s="1" t="s">
        <v>8</v>
      </c>
      <c r="B19" s="6">
        <v>98.367707660251597</v>
      </c>
    </row>
    <row r="20" spans="1:2" x14ac:dyDescent="0.35">
      <c r="A20" s="1" t="s">
        <v>16</v>
      </c>
      <c r="B20" s="6">
        <v>97.580325664169109</v>
      </c>
    </row>
    <row r="21" spans="1:2" x14ac:dyDescent="0.35">
      <c r="A21" s="1" t="s">
        <v>31</v>
      </c>
      <c r="B21" s="6">
        <v>57.882352981027985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workbookViewId="0">
      <selection activeCell="D13" sqref="D13"/>
    </sheetView>
  </sheetViews>
  <sheetFormatPr defaultRowHeight="14.5" x14ac:dyDescent="0.35"/>
  <cols>
    <col min="1" max="1" width="28.08984375" customWidth="1"/>
    <col min="2" max="11" width="16.45312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40</v>
      </c>
      <c r="B5" s="7">
        <v>260522.86</v>
      </c>
      <c r="C5" s="7">
        <v>267839.48</v>
      </c>
      <c r="D5" s="7">
        <v>243225.29</v>
      </c>
      <c r="E5" s="7">
        <v>211423.01</v>
      </c>
      <c r="F5" s="7">
        <v>162434.10999999999</v>
      </c>
      <c r="G5" s="7">
        <v>105050.07</v>
      </c>
      <c r="H5" s="7">
        <v>322381.77</v>
      </c>
      <c r="I5" s="7">
        <v>18919.18</v>
      </c>
      <c r="J5" s="7">
        <v>1296.8900000000001</v>
      </c>
      <c r="K5" s="7">
        <v>1593092.66</v>
      </c>
      <c r="L5" s="1"/>
    </row>
    <row r="6" spans="1:12" x14ac:dyDescent="0.35">
      <c r="A6" s="1" t="s">
        <v>41</v>
      </c>
      <c r="B6" s="7">
        <v>4708.22</v>
      </c>
      <c r="C6" s="7">
        <v>11208.66</v>
      </c>
      <c r="D6" s="7">
        <v>10498.53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61.15</v>
      </c>
      <c r="K6" s="7">
        <v>315591.69</v>
      </c>
      <c r="L6" s="1"/>
    </row>
    <row r="7" spans="1:12" x14ac:dyDescent="0.35">
      <c r="A7" s="1" t="s">
        <v>42</v>
      </c>
      <c r="B7" s="7">
        <v>48147765.359999999</v>
      </c>
      <c r="C7" s="7">
        <v>50268957.18</v>
      </c>
      <c r="D7" s="7">
        <v>50954604.240000002</v>
      </c>
      <c r="E7" s="7">
        <v>52666350.390000001</v>
      </c>
      <c r="F7" s="7">
        <v>54756826.600000001</v>
      </c>
      <c r="G7" s="7">
        <v>55569286.57</v>
      </c>
      <c r="H7" s="7">
        <v>56584938.789999999</v>
      </c>
      <c r="I7" s="7">
        <v>57026258.719999999</v>
      </c>
      <c r="J7" s="7">
        <v>57270189.059999995</v>
      </c>
      <c r="K7" s="7">
        <v>483245176.90999997</v>
      </c>
      <c r="L7" s="1"/>
    </row>
    <row r="8" spans="1:12" x14ac:dyDescent="0.35">
      <c r="A8" s="1" t="s">
        <v>43</v>
      </c>
      <c r="B8" s="7">
        <v>131180</v>
      </c>
      <c r="C8" s="7">
        <v>183663</v>
      </c>
      <c r="D8" s="7">
        <v>250759</v>
      </c>
      <c r="E8" s="7">
        <v>387795</v>
      </c>
      <c r="F8" s="7">
        <v>506934</v>
      </c>
      <c r="G8" s="7">
        <v>564827</v>
      </c>
      <c r="H8" s="8">
        <v>721303</v>
      </c>
      <c r="I8" s="8">
        <v>1025841</v>
      </c>
      <c r="J8" s="8">
        <v>7897048</v>
      </c>
      <c r="K8" s="7">
        <v>11669350</v>
      </c>
      <c r="L8" s="1"/>
    </row>
    <row r="9" spans="1:12" x14ac:dyDescent="0.35">
      <c r="A9" s="1" t="s">
        <v>14</v>
      </c>
      <c r="B9" s="7">
        <v>48016585.359999999</v>
      </c>
      <c r="C9" s="7">
        <v>50085294.18</v>
      </c>
      <c r="D9" s="7">
        <v>50703845.240000002</v>
      </c>
      <c r="E9" s="7">
        <v>52278555.390000001</v>
      </c>
      <c r="F9" s="7">
        <v>54249892.600000001</v>
      </c>
      <c r="G9" s="7">
        <v>55004459.57</v>
      </c>
      <c r="H9" s="7">
        <v>55863635.789999999</v>
      </c>
      <c r="I9" s="7">
        <v>56000417.719999999</v>
      </c>
      <c r="J9" s="7">
        <v>49373141.059999995</v>
      </c>
      <c r="K9" s="7">
        <v>471575826.90999997</v>
      </c>
      <c r="L9" s="3"/>
    </row>
    <row r="10" spans="1:12" x14ac:dyDescent="0.35">
      <c r="A10" s="4" t="s">
        <v>15</v>
      </c>
      <c r="B10" s="2">
        <v>99.200483435316144</v>
      </c>
      <c r="C10" s="2">
        <v>99.1285725957311</v>
      </c>
      <c r="D10" s="2">
        <v>99.055458156237918</v>
      </c>
      <c r="E10" s="2">
        <v>98.887381033235613</v>
      </c>
      <c r="F10" s="2">
        <v>98.792071233139637</v>
      </c>
      <c r="G10" s="2">
        <v>98.798988326498787</v>
      </c>
      <c r="H10" s="2">
        <v>98.631443864742153</v>
      </c>
      <c r="I10" s="2">
        <v>98.172426587958199</v>
      </c>
      <c r="J10" s="2">
        <v>86.20903222229596</v>
      </c>
      <c r="K10" s="2">
        <v>97.327916409062993</v>
      </c>
      <c r="L10" s="1"/>
    </row>
    <row r="13" spans="1:12" x14ac:dyDescent="0.35">
      <c r="A13" s="1" t="s">
        <v>2</v>
      </c>
      <c r="B13" s="6">
        <v>99.200483435316144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99.1285725957311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99.055458156237918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98.887381033235613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98.792071233139637</v>
      </c>
    </row>
    <row r="18" spans="1:2" x14ac:dyDescent="0.35">
      <c r="A18" s="1" t="s">
        <v>7</v>
      </c>
      <c r="B18" s="6">
        <v>98.798988326498787</v>
      </c>
    </row>
    <row r="19" spans="1:2" x14ac:dyDescent="0.35">
      <c r="A19" s="1" t="s">
        <v>8</v>
      </c>
      <c r="B19" s="6">
        <v>98.631443864742153</v>
      </c>
    </row>
    <row r="20" spans="1:2" x14ac:dyDescent="0.35">
      <c r="A20" s="1" t="s">
        <v>16</v>
      </c>
      <c r="B20" s="6">
        <v>98.172426587958199</v>
      </c>
    </row>
    <row r="21" spans="1:2" x14ac:dyDescent="0.35">
      <c r="A21" s="1" t="s">
        <v>31</v>
      </c>
      <c r="B21" s="6">
        <v>86.20903222229596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"/>
  <sheetViews>
    <sheetView workbookViewId="0">
      <selection activeCell="C18" sqref="C18"/>
    </sheetView>
  </sheetViews>
  <sheetFormatPr defaultRowHeight="14.5" x14ac:dyDescent="0.35"/>
  <cols>
    <col min="1" max="1" width="27.90625" customWidth="1"/>
    <col min="2" max="11" width="14.9062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44</v>
      </c>
      <c r="B5" s="7">
        <v>261057.17</v>
      </c>
      <c r="C5" s="7">
        <v>267839.48</v>
      </c>
      <c r="D5" s="7">
        <v>245907.24</v>
      </c>
      <c r="E5" s="7">
        <v>212419.78</v>
      </c>
      <c r="F5" s="7">
        <v>163662.94</v>
      </c>
      <c r="G5" s="7">
        <v>105648.32000000001</v>
      </c>
      <c r="H5" s="7">
        <v>323798.03999999998</v>
      </c>
      <c r="I5" s="7">
        <v>19936.72</v>
      </c>
      <c r="J5" s="7">
        <v>2163.36</v>
      </c>
      <c r="K5" s="7">
        <v>1602433.0500000003</v>
      </c>
      <c r="L5" s="1"/>
    </row>
    <row r="6" spans="1:12" x14ac:dyDescent="0.35">
      <c r="A6" s="1" t="s">
        <v>45</v>
      </c>
      <c r="B6" s="7">
        <v>4708.22</v>
      </c>
      <c r="C6" s="7">
        <v>11208.66</v>
      </c>
      <c r="D6" s="7">
        <v>10498.53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61.4</v>
      </c>
      <c r="K6" s="7">
        <v>315591.94</v>
      </c>
      <c r="L6" s="1"/>
    </row>
    <row r="7" spans="1:12" x14ac:dyDescent="0.35">
      <c r="A7" s="1" t="s">
        <v>46</v>
      </c>
      <c r="B7" s="7">
        <v>48147231.049999997</v>
      </c>
      <c r="C7" s="7">
        <v>50268957.18</v>
      </c>
      <c r="D7" s="7">
        <v>50951922.289999999</v>
      </c>
      <c r="E7" s="7">
        <v>52665353.619999997</v>
      </c>
      <c r="F7" s="7">
        <v>54755597.770000003</v>
      </c>
      <c r="G7" s="7">
        <v>55568688.32</v>
      </c>
      <c r="H7" s="7">
        <v>56583522.520000003</v>
      </c>
      <c r="I7" s="7">
        <v>57025241.18</v>
      </c>
      <c r="J7" s="7">
        <v>57269322.839999996</v>
      </c>
      <c r="K7" s="7">
        <v>483235836.76999998</v>
      </c>
      <c r="L7" s="1"/>
    </row>
    <row r="8" spans="1:12" x14ac:dyDescent="0.35">
      <c r="A8" s="1" t="s">
        <v>47</v>
      </c>
      <c r="B8" s="7">
        <v>126858</v>
      </c>
      <c r="C8" s="7">
        <v>180162</v>
      </c>
      <c r="D8" s="7">
        <v>240415</v>
      </c>
      <c r="E8" s="7">
        <v>370797</v>
      </c>
      <c r="F8" s="7">
        <v>483271</v>
      </c>
      <c r="G8" s="7">
        <v>534123</v>
      </c>
      <c r="H8" s="8">
        <v>675636</v>
      </c>
      <c r="I8" s="8">
        <v>926274</v>
      </c>
      <c r="J8" s="8">
        <v>1604657</v>
      </c>
      <c r="K8" s="7">
        <v>5142193</v>
      </c>
      <c r="L8" s="1"/>
    </row>
    <row r="9" spans="1:12" x14ac:dyDescent="0.35">
      <c r="A9" s="1" t="s">
        <v>14</v>
      </c>
      <c r="B9" s="7">
        <v>48020373.049999997</v>
      </c>
      <c r="C9" s="7">
        <v>50088795.18</v>
      </c>
      <c r="D9" s="7">
        <v>50711507.289999999</v>
      </c>
      <c r="E9" s="7">
        <v>52294556.619999997</v>
      </c>
      <c r="F9" s="7">
        <v>54272326.770000003</v>
      </c>
      <c r="G9" s="7">
        <v>55034565.32</v>
      </c>
      <c r="H9" s="7">
        <v>55907886.520000003</v>
      </c>
      <c r="I9" s="7">
        <v>56098967.18</v>
      </c>
      <c r="J9" s="7">
        <v>55664665.839999996</v>
      </c>
      <c r="K9" s="7">
        <v>478093643.76999998</v>
      </c>
      <c r="L9" s="3"/>
    </row>
    <row r="10" spans="1:12" x14ac:dyDescent="0.35">
      <c r="A10" s="4" t="s">
        <v>15</v>
      </c>
      <c r="B10" s="2">
        <v>99.208308662293149</v>
      </c>
      <c r="C10" s="2">
        <v>99.135501758039908</v>
      </c>
      <c r="D10" s="2">
        <v>99.070426801506812</v>
      </c>
      <c r="E10" s="2">
        <v>98.917648122986009</v>
      </c>
      <c r="F10" s="2">
        <v>98.832925104262273</v>
      </c>
      <c r="G10" s="2">
        <v>98.853064262633112</v>
      </c>
      <c r="H10" s="2">
        <v>98.709571851405528</v>
      </c>
      <c r="I10" s="2">
        <v>98.34519029260602</v>
      </c>
      <c r="J10" s="2">
        <v>97.194484045733049</v>
      </c>
      <c r="K10" s="2">
        <v>98.67312008219514</v>
      </c>
      <c r="L10" s="1"/>
    </row>
    <row r="13" spans="1:12" x14ac:dyDescent="0.35">
      <c r="A13" s="1" t="s">
        <v>2</v>
      </c>
      <c r="B13" s="6">
        <v>99.208308662293149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99.135501758039908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99.070426801506812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98.917648122986009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98.832925104262273</v>
      </c>
    </row>
    <row r="18" spans="1:2" x14ac:dyDescent="0.35">
      <c r="A18" s="1" t="s">
        <v>7</v>
      </c>
      <c r="B18" s="6">
        <v>98.853064262633112</v>
      </c>
    </row>
    <row r="19" spans="1:2" x14ac:dyDescent="0.35">
      <c r="A19" s="1" t="s">
        <v>8</v>
      </c>
      <c r="B19" s="6">
        <v>98.709571851405528</v>
      </c>
    </row>
    <row r="20" spans="1:2" x14ac:dyDescent="0.35">
      <c r="A20" s="1" t="s">
        <v>16</v>
      </c>
      <c r="B20" s="6">
        <v>98.34519029260602</v>
      </c>
    </row>
    <row r="21" spans="1:2" x14ac:dyDescent="0.35">
      <c r="A21" s="1" t="s">
        <v>31</v>
      </c>
      <c r="B21" s="6">
        <v>97.194484045733049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2010 Q4</vt:lpstr>
      <vt:lpstr>2011 Q1</vt:lpstr>
      <vt:lpstr>2011 Q2</vt:lpstr>
      <vt:lpstr>2011 Q3</vt:lpstr>
      <vt:lpstr>2011 Q4</vt:lpstr>
      <vt:lpstr>2012 Q1</vt:lpstr>
      <vt:lpstr>2012 Q2</vt:lpstr>
      <vt:lpstr>2012 Q3</vt:lpstr>
      <vt:lpstr>2012 Q4</vt:lpstr>
      <vt:lpstr>2013 Q1</vt:lpstr>
      <vt:lpstr>2013 Q2</vt:lpstr>
      <vt:lpstr>2013 Q3</vt:lpstr>
      <vt:lpstr>2013 Q4</vt:lpstr>
      <vt:lpstr>2014 Q1</vt:lpstr>
      <vt:lpstr>2014 Q2</vt:lpstr>
      <vt:lpstr>2014 Q3</vt:lpstr>
      <vt:lpstr>2014 Q4</vt:lpstr>
      <vt:lpstr>2015 Q1</vt:lpstr>
      <vt:lpstr>2015 Q2</vt:lpstr>
      <vt:lpstr>2015 Q3</vt:lpstr>
      <vt:lpstr>2015 Q4</vt:lpstr>
      <vt:lpstr>2016 Q1</vt:lpstr>
      <vt:lpstr>2016 Q2</vt:lpstr>
      <vt:lpstr>2016 Q3</vt:lpstr>
      <vt:lpstr>2016 Q4</vt:lpstr>
      <vt:lpstr>2017 Q1</vt:lpstr>
      <vt:lpstr>2017 Q2</vt:lpstr>
      <vt:lpstr>2017 Q3</vt:lpstr>
      <vt:lpstr>2017 Q4</vt:lpstr>
      <vt:lpstr>2018 Q1</vt:lpstr>
      <vt:lpstr>2018 Q2</vt:lpstr>
      <vt:lpstr>2018 Q3</vt:lpstr>
      <vt:lpstr>2018 Q4</vt:lpstr>
      <vt:lpstr>2019 Q1</vt:lpstr>
      <vt:lpstr>2019 Q2</vt:lpstr>
      <vt:lpstr>2019 Q3</vt:lpstr>
      <vt:lpstr>2019 Q4</vt:lpstr>
      <vt:lpstr>2020 Q1</vt:lpstr>
      <vt:lpstr>2020 Q2</vt:lpstr>
      <vt:lpstr>2020 Q3</vt:lpstr>
      <vt:lpstr>2020 Q4</vt:lpstr>
      <vt:lpstr>2021 Q1</vt:lpstr>
      <vt:lpstr>2021 Q2</vt:lpstr>
      <vt:lpstr>2021 Q3</vt:lpstr>
      <vt:lpstr>2021 Q4</vt:lpstr>
      <vt:lpstr>2022 Q1</vt:lpstr>
      <vt:lpstr>2022 Q2</vt:lpstr>
      <vt:lpstr>2022 Q3</vt:lpstr>
      <vt:lpstr>2022 Q4</vt:lpstr>
      <vt:lpstr>2023 Q1</vt:lpstr>
      <vt:lpstr>2023 Q2</vt:lpstr>
      <vt:lpstr>2023 Q3</vt:lpstr>
      <vt:lpstr>2023 Q4</vt:lpstr>
      <vt:lpstr>2024 Q1</vt:lpstr>
      <vt:lpstr>2024 Q2</vt:lpstr>
      <vt:lpstr>2024 Q3</vt:lpstr>
      <vt:lpstr>2024 Q4</vt:lpstr>
      <vt:lpstr>2025 Q1</vt:lpstr>
      <vt:lpstr>2025 Q2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2025-10-13T10:41:04Z</dcterms:created>
  <dcterms:modified xsi:type="dcterms:W3CDTF">2025-10-13T10:41:19Z</dcterms:modified>
  <cp:category/>
  <cp:contentStatus/>
</cp:coreProperties>
</file>