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5A6067CA-00C8-4759-A849-DD0CD170A8A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rade Union Facility Time" sheetId="1" r:id="rId1"/>
    <sheet name="Trade Unions repesente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8" i="1" s="1"/>
  <c r="K7" i="1"/>
  <c r="K8" i="1" s="1"/>
  <c r="E8" i="1" l="1"/>
  <c r="J7" i="1" l="1"/>
  <c r="J8" i="1"/>
  <c r="I7" i="1"/>
  <c r="I8" i="1" s="1"/>
  <c r="H4" i="1"/>
  <c r="H7" i="1" s="1"/>
  <c r="H8" i="1" s="1"/>
  <c r="G7" i="1" l="1"/>
  <c r="F8" i="1" l="1"/>
  <c r="E7" i="1" l="1"/>
  <c r="C7" i="1"/>
  <c r="C8" i="1"/>
  <c r="D8" i="1"/>
  <c r="D7" i="1"/>
  <c r="B8" i="1" l="1"/>
  <c r="B7" i="1"/>
</calcChain>
</file>

<file path=xl/sharedStrings.xml><?xml version="1.0" encoding="utf-8"?>
<sst xmlns="http://schemas.openxmlformats.org/spreadsheetml/2006/main" count="64" uniqueCount="41">
  <si>
    <t>Trade Union Facility Time information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</si>
  <si>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</si>
  <si>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</si>
  <si>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</si>
  <si>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</si>
  <si>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</si>
  <si>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</si>
  <si>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</si>
  <si>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</si>
  <si>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</si>
  <si>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</si>
  <si>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</si>
  <si>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</si>
  <si>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</si>
  <si>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</si>
  <si>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Organisation name</t>
  </si>
  <si>
    <t>North East Lincolnshire Council</t>
  </si>
  <si>
    <t>Union representatives</t>
  </si>
  <si>
    <t>Union representatives (FTE)</t>
  </si>
  <si>
    <t xml:space="preserve">Union representatives (50% or more of time devoted to union duties) </t>
  </si>
  <si>
    <t>Union representatives (50% or more of time devoted to union duties) (FTE)</t>
  </si>
  <si>
    <t>Estimate of spending on unions (FTEs x average salary)</t>
  </si>
  <si>
    <t>Estimate of spending on unions as a % of total wage bill (FTE days multiplied by average salary divided by total pay bill)</t>
  </si>
  <si>
    <t>Note 1: FTE is an abbreviation for Full Time Equivalent</t>
  </si>
  <si>
    <t>Note 2: This figure is calculated based on the Union Representatives devoting 50% or more of their time equating to 3.8 Full Time Equivalent employees, and 13 Union representatives who devote less than  50%</t>
  </si>
  <si>
    <t>Note 3: This figure is calculated as follows 3 full time officers, 1 officer who is a 0.8 FTE</t>
  </si>
  <si>
    <t>Unions Represented in North East Lincolnshire Council</t>
  </si>
  <si>
    <t>AEP (Association of Educational Psychologists)</t>
  </si>
  <si>
    <t>Regional</t>
  </si>
  <si>
    <t>ASCL</t>
  </si>
  <si>
    <t>Aspect (Prospect)</t>
  </si>
  <si>
    <t>ATL</t>
  </si>
  <si>
    <t>GMB</t>
  </si>
  <si>
    <t>NAHT</t>
  </si>
  <si>
    <t>NASUWT</t>
  </si>
  <si>
    <t>Local</t>
  </si>
  <si>
    <t>NUT</t>
  </si>
  <si>
    <t>RCN</t>
  </si>
  <si>
    <t>Unison</t>
  </si>
  <si>
    <t>Unite</t>
  </si>
  <si>
    <t>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</si>
</sst>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9" fillId="0" borderId="0" applyFont="0" applyFill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0" fontId="18" fillId="0" borderId="0" xfId="0" applyNumberFormat="1" applyFont="1" applyAlignment="1">
      <alignment horizontal="center"/>
    </xf>
    <xf numFmtId="0" fontId="18" fillId="0" borderId="0" xfId="0" applyFont="1" applyAlignment="1">
      <alignment wrapText="1"/>
    </xf>
    <xf numFmtId="0" fontId="18" fillId="33" borderId="0" xfId="0" applyFont="1" applyFill="1"/>
    <xf numFmtId="0" fontId="18" fillId="33" borderId="0" xfId="0" applyFont="1" applyFill="1" applyAlignment="1">
      <alignment horizontal="center"/>
    </xf>
    <xf numFmtId="8" fontId="18" fillId="0" borderId="0" xfId="0" applyNumberFormat="1" applyFont="1" applyAlignment="1">
      <alignment horizontal="center"/>
    </xf>
    <xf numFmtId="10" fontId="18" fillId="0" borderId="0" xfId="42" applyNumberFormat="1" applyFont="1" applyAlignment="1">
      <alignment horizontal="center"/>
    </xf>
    <xf numFmtId="0" fontId="18" fillId="0" borderId="0" xfId="0" applyFont="1" applyAlignment="1">
      <alignment horizontal="center" vertical="top" wrapText="1"/>
    </xf>
    <xf numFmtId="2" fontId="18" fillId="0" borderId="0" xfId="0" applyNumberFormat="1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7"/>
  <sheetViews>
    <sheetView tabSelected="1" zoomScaleNormal="100" workbookViewId="0">
      <pane xSplit="1" ySplit="1" topLeftCell="L4" activePane="bottomRight" state="frozenSplit"/>
      <selection pane="topRight" activeCell="B1" sqref="B1"/>
      <selection pane="bottomLeft" activeCell="A2" sqref="A2"/>
      <selection pane="bottomRight" activeCell="O13" sqref="O13"/>
    </sheetView>
  </sheetViews>
  <sheetFormatPr defaultColWidth="9.1796875" defaultRowHeight="15" customHeight="1" x14ac:dyDescent="0.35"/>
  <cols>
    <col min="1" max="1" width="74.7265625" style="1" customWidth="1"/>
    <col min="2" max="2" width="34.453125" style="2" customWidth="1"/>
    <col min="3" max="3" width="37.26953125" style="1" customWidth="1"/>
    <col min="4" max="4" width="39.453125" style="2" customWidth="1"/>
    <col min="5" max="12" width="34.1796875" style="2" customWidth="1"/>
    <col min="13" max="13" width="32.26953125" style="1" bestFit="1" customWidth="1"/>
    <col min="14" max="14" width="31.81640625" style="1" bestFit="1" customWidth="1"/>
    <col min="15" max="15" width="33.81640625" style="1" bestFit="1" customWidth="1"/>
    <col min="16" max="16384" width="9.1796875" style="1"/>
  </cols>
  <sheetData>
    <row r="1" spans="1:15" ht="15" customHeight="1" x14ac:dyDescent="0.3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spans="1:15" ht="15" customHeight="1" x14ac:dyDescent="0.35">
      <c r="A2" s="1" t="s">
        <v>15</v>
      </c>
      <c r="B2" s="2" t="s">
        <v>16</v>
      </c>
      <c r="C2" s="2" t="s">
        <v>16</v>
      </c>
      <c r="D2" s="2" t="s">
        <v>16</v>
      </c>
      <c r="E2" s="2" t="s">
        <v>16</v>
      </c>
      <c r="F2" s="2" t="s">
        <v>16</v>
      </c>
      <c r="G2" s="2" t="s">
        <v>16</v>
      </c>
      <c r="H2" s="2" t="s">
        <v>16</v>
      </c>
      <c r="I2" s="2" t="s">
        <v>16</v>
      </c>
      <c r="J2" s="2" t="s">
        <v>16</v>
      </c>
      <c r="K2" s="2" t="s">
        <v>16</v>
      </c>
      <c r="L2" s="2" t="s">
        <v>16</v>
      </c>
      <c r="M2" s="2" t="s">
        <v>16</v>
      </c>
      <c r="N2" s="2" t="s">
        <v>16</v>
      </c>
      <c r="O2" s="2" t="s">
        <v>16</v>
      </c>
    </row>
    <row r="3" spans="1:15" ht="15" customHeight="1" x14ac:dyDescent="0.35">
      <c r="A3" s="1" t="s">
        <v>17</v>
      </c>
      <c r="B3" s="2">
        <v>26</v>
      </c>
      <c r="C3" s="2">
        <v>21</v>
      </c>
      <c r="D3" s="2">
        <v>20</v>
      </c>
      <c r="E3" s="2">
        <v>16</v>
      </c>
      <c r="F3" s="2">
        <v>12</v>
      </c>
      <c r="G3" s="2">
        <v>13</v>
      </c>
      <c r="H3" s="2">
        <v>10</v>
      </c>
      <c r="I3" s="2">
        <v>12</v>
      </c>
      <c r="J3" s="2">
        <v>9</v>
      </c>
      <c r="K3" s="2">
        <v>15</v>
      </c>
      <c r="L3" s="2">
        <v>13</v>
      </c>
      <c r="M3" s="2">
        <v>14</v>
      </c>
      <c r="N3" s="2">
        <v>19</v>
      </c>
      <c r="O3" s="2">
        <v>17</v>
      </c>
    </row>
    <row r="4" spans="1:15" ht="15" customHeight="1" x14ac:dyDescent="0.35">
      <c r="A4" s="1" t="s">
        <v>18</v>
      </c>
      <c r="B4" s="2">
        <v>4.4000000000000004</v>
      </c>
      <c r="C4" s="2">
        <v>3.6</v>
      </c>
      <c r="D4" s="2">
        <v>3.98</v>
      </c>
      <c r="E4" s="2">
        <v>3.75</v>
      </c>
      <c r="F4" s="2">
        <v>2.85</v>
      </c>
      <c r="G4" s="2">
        <v>2.52</v>
      </c>
      <c r="H4" s="2">
        <f>H6+0.47</f>
        <v>3.01</v>
      </c>
      <c r="I4" s="2">
        <v>3.07</v>
      </c>
      <c r="J4" s="2">
        <v>2.96</v>
      </c>
      <c r="K4" s="2">
        <v>3.34</v>
      </c>
      <c r="L4" s="11">
        <v>3.6167545486917207</v>
      </c>
      <c r="M4" s="2">
        <v>3.25</v>
      </c>
      <c r="N4" s="2">
        <v>3.31</v>
      </c>
      <c r="O4" s="2">
        <v>3.8</v>
      </c>
    </row>
    <row r="5" spans="1:15" ht="15" customHeight="1" x14ac:dyDescent="0.35">
      <c r="A5" s="1" t="s">
        <v>19</v>
      </c>
      <c r="B5" s="2">
        <v>5</v>
      </c>
      <c r="C5" s="2">
        <v>4</v>
      </c>
      <c r="D5" s="2">
        <v>4</v>
      </c>
      <c r="E5" s="2">
        <v>4</v>
      </c>
      <c r="F5" s="2">
        <v>3</v>
      </c>
      <c r="G5" s="2">
        <v>2</v>
      </c>
      <c r="H5" s="2">
        <v>3</v>
      </c>
      <c r="I5" s="2">
        <v>4</v>
      </c>
      <c r="J5" s="2">
        <v>4</v>
      </c>
      <c r="K5" s="2">
        <v>3</v>
      </c>
      <c r="L5" s="2">
        <v>3</v>
      </c>
      <c r="M5" s="2">
        <v>3</v>
      </c>
      <c r="N5" s="2">
        <v>3</v>
      </c>
      <c r="O5" s="2">
        <v>4</v>
      </c>
    </row>
    <row r="6" spans="1:15" ht="15" customHeight="1" x14ac:dyDescent="0.35">
      <c r="A6" s="1" t="s">
        <v>20</v>
      </c>
      <c r="B6" s="2">
        <v>3.4</v>
      </c>
      <c r="C6" s="2">
        <v>3.4</v>
      </c>
      <c r="D6" s="2">
        <v>3.3</v>
      </c>
      <c r="E6" s="2">
        <v>2.9</v>
      </c>
      <c r="F6" s="2">
        <v>2.4</v>
      </c>
      <c r="G6" s="2">
        <v>2</v>
      </c>
      <c r="H6" s="2">
        <v>2.54</v>
      </c>
      <c r="I6" s="2">
        <v>2.86</v>
      </c>
      <c r="J6" s="2">
        <v>2.86</v>
      </c>
      <c r="K6" s="2">
        <v>2.59</v>
      </c>
      <c r="L6" s="11">
        <v>2.810810810810811</v>
      </c>
      <c r="M6" s="2">
        <v>2.65</v>
      </c>
      <c r="N6" s="2">
        <v>2.81</v>
      </c>
      <c r="O6" s="2">
        <v>3.8</v>
      </c>
    </row>
    <row r="7" spans="1:15" ht="15" customHeight="1" x14ac:dyDescent="0.35">
      <c r="A7" s="1" t="s">
        <v>21</v>
      </c>
      <c r="B7" s="3">
        <f>SUM(B4*25142.34)</f>
        <v>110626.29600000002</v>
      </c>
      <c r="C7" s="3">
        <f>SUM(C4*23680)</f>
        <v>85248</v>
      </c>
      <c r="D7" s="3">
        <f>SUM(D4*24229.87)</f>
        <v>96434.882599999997</v>
      </c>
      <c r="E7" s="8">
        <f>SUM(E4*24983.5)</f>
        <v>93688.125</v>
      </c>
      <c r="F7" s="8">
        <v>73437.789999999994</v>
      </c>
      <c r="G7" s="8">
        <f>26815*2.52</f>
        <v>67573.8</v>
      </c>
      <c r="H7" s="8">
        <f>26328*H4</f>
        <v>79247.28</v>
      </c>
      <c r="I7" s="8">
        <f>27764.39*I4</f>
        <v>85236.677299999996</v>
      </c>
      <c r="J7" s="8">
        <f>27940.63*J4</f>
        <v>82704.264800000004</v>
      </c>
      <c r="K7" s="8">
        <f>30728.07*K4</f>
        <v>102631.75379999999</v>
      </c>
      <c r="L7" s="8">
        <v>121039.77619760897</v>
      </c>
      <c r="M7" s="8">
        <f>31332*M4</f>
        <v>101829</v>
      </c>
      <c r="N7" s="3">
        <v>115634.41</v>
      </c>
      <c r="O7" s="3">
        <v>133142.07</v>
      </c>
    </row>
    <row r="8" spans="1:15" ht="30" customHeight="1" x14ac:dyDescent="0.35">
      <c r="A8" s="5" t="s">
        <v>22</v>
      </c>
      <c r="B8" s="4">
        <f>SUM(B4*25142.34)/42027932</f>
        <v>2.632208884320076E-3</v>
      </c>
      <c r="C8" s="4">
        <f>SUM(C4*25142.34)/42027932</f>
        <v>2.1536254508073343E-3</v>
      </c>
      <c r="D8" s="4">
        <f>SUM(D4*24229.87)/38722252.37</f>
        <v>2.4904254452592939E-3</v>
      </c>
      <c r="E8" s="4">
        <f>SUM(E4*24983.5)/37571616.43</f>
        <v>2.4935878171372036E-3</v>
      </c>
      <c r="F8" s="9">
        <f>F7/42293641.1</f>
        <v>1.7363789943353918E-3</v>
      </c>
      <c r="G8" s="9">
        <v>1.8E-3</v>
      </c>
      <c r="H8" s="9">
        <f>H7/49629730</f>
        <v>1.5967703229495707E-3</v>
      </c>
      <c r="I8" s="9">
        <f>I7/47005109</f>
        <v>1.8133492106145311E-3</v>
      </c>
      <c r="J8" s="9">
        <f>J7/48775563</f>
        <v>1.6956086145023073E-3</v>
      </c>
      <c r="K8" s="9">
        <f>K7/55003242</f>
        <v>1.8659218996582053E-3</v>
      </c>
      <c r="L8" s="9">
        <v>1.9095852949797892E-3</v>
      </c>
      <c r="M8" s="9">
        <f>M7/53258237</f>
        <v>1.9119859337439202E-3</v>
      </c>
      <c r="N8" s="4">
        <v>1.8E-3</v>
      </c>
      <c r="O8" s="4">
        <v>2.0999999999999999E-3</v>
      </c>
    </row>
    <row r="9" spans="1:15" ht="7.5" customHeight="1" x14ac:dyDescent="0.35">
      <c r="A9" s="5"/>
      <c r="B9" s="4"/>
    </row>
    <row r="10" spans="1:15" ht="7.5" customHeight="1" x14ac:dyDescent="0.35">
      <c r="A10" s="5"/>
      <c r="B10" s="4"/>
    </row>
    <row r="11" spans="1:15" ht="15.5" x14ac:dyDescent="0.35">
      <c r="A11" s="5" t="s">
        <v>23</v>
      </c>
      <c r="B11" s="4"/>
    </row>
    <row r="12" spans="1:15" ht="7.5" customHeight="1" x14ac:dyDescent="0.35"/>
    <row r="13" spans="1:15" ht="46.5" x14ac:dyDescent="0.35">
      <c r="A13" s="5" t="s">
        <v>24</v>
      </c>
    </row>
    <row r="14" spans="1:15" ht="7.5" customHeight="1" x14ac:dyDescent="0.35"/>
    <row r="15" spans="1:15" ht="31" x14ac:dyDescent="0.35">
      <c r="A15" s="5" t="s">
        <v>25</v>
      </c>
    </row>
    <row r="16" spans="1:15" ht="7.5" customHeight="1" x14ac:dyDescent="0.35"/>
    <row r="17" spans="1:1" ht="7.5" customHeight="1" x14ac:dyDescent="0.35"/>
    <row r="18" spans="1:1" ht="15.5" x14ac:dyDescent="0.35">
      <c r="A18" s="5"/>
    </row>
    <row r="19" spans="1:1" ht="7.5" customHeight="1" x14ac:dyDescent="0.35"/>
    <row r="20" spans="1:1" ht="15.5" x14ac:dyDescent="0.35">
      <c r="A20" s="5"/>
    </row>
    <row r="21" spans="1:1" ht="7.5" customHeight="1" x14ac:dyDescent="0.35"/>
    <row r="22" spans="1:1" ht="15.5" x14ac:dyDescent="0.35">
      <c r="A22" s="5"/>
    </row>
    <row r="23" spans="1:1" ht="7.5" customHeight="1" x14ac:dyDescent="0.35"/>
    <row r="24" spans="1:1" ht="33.75" customHeight="1" x14ac:dyDescent="0.35">
      <c r="A24" s="5"/>
    </row>
    <row r="25" spans="1:1" ht="7.5" customHeight="1" x14ac:dyDescent="0.35">
      <c r="A25" s="2"/>
    </row>
    <row r="26" spans="1:1" ht="15.5" x14ac:dyDescent="0.35">
      <c r="A26" s="10"/>
    </row>
    <row r="27" spans="1:1" ht="55.5" customHeight="1" x14ac:dyDescent="0.35"/>
  </sheetData>
  <phoneticPr fontId="20" type="noConversion"/>
  <pageMargins left="0.7" right="0.7" top="0.75" bottom="0.75" header="0.3" footer="0.3"/>
  <pageSetup paperSize="9" orientation="portrait" r:id="rId1"/>
  <headerFooter>
    <oddHeader>&amp;L&amp;"Aptos"&amp;10&amp;K000000 NO RESTRICTIONS&amp;1#_x000D_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3"/>
  <sheetViews>
    <sheetView workbookViewId="0">
      <selection activeCell="B26" sqref="B26"/>
    </sheetView>
  </sheetViews>
  <sheetFormatPr defaultColWidth="9.1796875" defaultRowHeight="15" customHeight="1" x14ac:dyDescent="0.35"/>
  <cols>
    <col min="1" max="1" width="56.81640625" style="1" bestFit="1" customWidth="1"/>
    <col min="2" max="2" width="17.81640625" style="2" customWidth="1"/>
    <col min="3" max="16384" width="9.1796875" style="1"/>
  </cols>
  <sheetData>
    <row r="1" spans="1:2" ht="15" customHeight="1" x14ac:dyDescent="0.35">
      <c r="A1" s="1" t="s">
        <v>26</v>
      </c>
    </row>
    <row r="2" spans="1:2" ht="15" customHeight="1" x14ac:dyDescent="0.35">
      <c r="A2" s="1" t="s">
        <v>27</v>
      </c>
      <c r="B2" s="2" t="s">
        <v>28</v>
      </c>
    </row>
    <row r="3" spans="1:2" ht="15" customHeight="1" x14ac:dyDescent="0.35">
      <c r="A3" s="1" t="s">
        <v>29</v>
      </c>
      <c r="B3" s="2" t="s">
        <v>28</v>
      </c>
    </row>
    <row r="4" spans="1:2" ht="15" customHeight="1" x14ac:dyDescent="0.35">
      <c r="A4" s="1" t="s">
        <v>30</v>
      </c>
      <c r="B4" s="2" t="s">
        <v>28</v>
      </c>
    </row>
    <row r="5" spans="1:2" ht="15" customHeight="1" x14ac:dyDescent="0.35">
      <c r="A5" s="1" t="s">
        <v>31</v>
      </c>
      <c r="B5" s="2" t="s">
        <v>28</v>
      </c>
    </row>
    <row r="6" spans="1:2" ht="15" customHeight="1" x14ac:dyDescent="0.35">
      <c r="A6" s="1" t="s">
        <v>32</v>
      </c>
      <c r="B6" s="2" t="s">
        <v>28</v>
      </c>
    </row>
    <row r="7" spans="1:2" ht="15" customHeight="1" x14ac:dyDescent="0.35">
      <c r="A7" s="1" t="s">
        <v>33</v>
      </c>
      <c r="B7" s="2" t="s">
        <v>28</v>
      </c>
    </row>
    <row r="8" spans="1:2" ht="15" customHeight="1" x14ac:dyDescent="0.35">
      <c r="A8" s="1" t="s">
        <v>34</v>
      </c>
      <c r="B8" s="2" t="s">
        <v>35</v>
      </c>
    </row>
    <row r="9" spans="1:2" ht="15" customHeight="1" x14ac:dyDescent="0.35">
      <c r="A9" s="1" t="s">
        <v>36</v>
      </c>
      <c r="B9" s="2" t="s">
        <v>35</v>
      </c>
    </row>
    <row r="10" spans="1:2" ht="15" customHeight="1" x14ac:dyDescent="0.35">
      <c r="A10" s="1" t="s">
        <v>37</v>
      </c>
      <c r="B10" s="2" t="s">
        <v>28</v>
      </c>
    </row>
    <row r="11" spans="1:2" ht="15" customHeight="1" x14ac:dyDescent="0.35">
      <c r="A11" s="1" t="s">
        <v>38</v>
      </c>
      <c r="B11" s="2" t="s">
        <v>35</v>
      </c>
    </row>
    <row r="12" spans="1:2" ht="15" customHeight="1" x14ac:dyDescent="0.35">
      <c r="A12" s="1" t="s">
        <v>39</v>
      </c>
      <c r="B12" s="2" t="s">
        <v>35</v>
      </c>
    </row>
    <row r="13" spans="1:2" ht="15" customHeight="1" x14ac:dyDescent="0.35">
      <c r="A13" s="1" t="s">
        <v>40</v>
      </c>
      <c r="B13" s="2" t="s">
        <v>28</v>
      </c>
    </row>
  </sheetData>
  <sortState xmlns:xlrd2="http://schemas.microsoft.com/office/spreadsheetml/2017/richdata2" ref="A2:B13">
    <sortCondition ref="A2:A13"/>
  </sortState>
  <pageMargins left="0.7" right="0.7" top="0.75" bottom="0.75" header="0.3" footer="0.3"/>
  <pageSetup paperSize="9" orientation="portrait" verticalDpi="0"/>
  <headerFooter>
    <oddHeader>&amp;L&amp;"Aptos"&amp;10&amp;K000000 NO RESTRICTIONS&amp;1#_x000D_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Trade Union Facility Time</vt:lpstr>
      <vt:lpstr>Trade Unions repesented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2026-04-21T14:05:40Z</dcterms:created>
  <dcterms:modified xsi:type="dcterms:W3CDTF">2026-04-21T14:05:53Z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076c21-4a3b-406b-aecb-24d0ab5efba3_Enabled">
    <vt:lpwstr>true</vt:lpwstr>
  </property>
  <property fmtid="{D5CDD505-2E9C-101B-9397-08002B2CF9AE}" pid="3" name="MSIP_Label_18076c21-4a3b-406b-aecb-24d0ab5efba3_SetDate">
    <vt:lpwstr>2026-04-21T14:05:52Z</vt:lpwstr>
  </property>
  <property fmtid="{D5CDD505-2E9C-101B-9397-08002B2CF9AE}" pid="4" name="MSIP_Label_18076c21-4a3b-406b-aecb-24d0ab5efba3_Method">
    <vt:lpwstr>Privileged</vt:lpwstr>
  </property>
  <property fmtid="{D5CDD505-2E9C-101B-9397-08002B2CF9AE}" pid="5" name="MSIP_Label_18076c21-4a3b-406b-aecb-24d0ab5efba3_Name">
    <vt:lpwstr>No Restrictions</vt:lpwstr>
  </property>
  <property fmtid="{D5CDD505-2E9C-101B-9397-08002B2CF9AE}" pid="6" name="MSIP_Label_18076c21-4a3b-406b-aecb-24d0ab5efba3_SiteId">
    <vt:lpwstr>2000653a-c2c6-4009-ac5a-2455bfbfb61d</vt:lpwstr>
  </property>
  <property fmtid="{D5CDD505-2E9C-101B-9397-08002B2CF9AE}" pid="7" name="MSIP_Label_18076c21-4a3b-406b-aecb-24d0ab5efba3_ActionId">
    <vt:lpwstr>42a84f7c-c1cc-42f3-b4c4-8a9a6bf38fb7</vt:lpwstr>
  </property>
  <property fmtid="{D5CDD505-2E9C-101B-9397-08002B2CF9AE}" pid="8" name="MSIP_Label_18076c21-4a3b-406b-aecb-24d0ab5efba3_ContentBits">
    <vt:lpwstr>1</vt:lpwstr>
  </property>
  <property fmtid="{D5CDD505-2E9C-101B-9397-08002B2CF9AE}" pid="9" name="MSIP_Label_18076c21-4a3b-406b-aecb-24d0ab5efba3_Tag">
    <vt:lpwstr>10, 0, 1, 1</vt:lpwstr>
  </property>
</Properties>
</file>