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5570" windowHeight="9810"/>
  </bookViews>
  <sheets>
    <sheet name="Summary" sheetId="3" r:id="rId1"/>
    <sheet name="calculation" sheetId="6" r:id="rId2"/>
  </sheets>
  <calcPr calcId="145621"/>
</workbook>
</file>

<file path=xl/calcChain.xml><?xml version="1.0" encoding="utf-8"?>
<calcChain xmlns="http://schemas.openxmlformats.org/spreadsheetml/2006/main">
  <c r="E12" i="3" l="1"/>
  <c r="B21" i="6" l="1"/>
  <c r="B18" i="6"/>
  <c r="B23" i="6" s="1"/>
  <c r="C21" i="6" s="1"/>
  <c r="B6" i="6"/>
  <c r="B8" i="6" l="1"/>
  <c r="D8" i="6" s="1"/>
  <c r="C18" i="6"/>
  <c r="B9" i="6" l="1"/>
  <c r="D9" i="6" s="1"/>
  <c r="E9" i="6" s="1"/>
  <c r="E10" i="6" s="1"/>
  <c r="D10" i="6" l="1"/>
</calcChain>
</file>

<file path=xl/sharedStrings.xml><?xml version="1.0" encoding="utf-8"?>
<sst xmlns="http://schemas.openxmlformats.org/spreadsheetml/2006/main" count="34" uniqueCount="34">
  <si>
    <t xml:space="preserve">2012/13 Cost per summons </t>
  </si>
  <si>
    <t xml:space="preserve">Number of summons requested in 2012/13 </t>
  </si>
  <si>
    <t xml:space="preserve">Gross Recoverable costs </t>
  </si>
  <si>
    <t>A0184 Control &amp; Monitoring</t>
  </si>
  <si>
    <t>Total</t>
  </si>
  <si>
    <t>A0187           Debt Recovery</t>
  </si>
  <si>
    <t>Gross Recoverable costs (including liability orders)</t>
  </si>
  <si>
    <t>Summons Costs 2012/13</t>
  </si>
  <si>
    <t>A0191         Council Tax</t>
  </si>
  <si>
    <t>Gross Collection and Recovery expenditure</t>
  </si>
  <si>
    <t>The gross cost of Council Tax team includes expenditure of £84,000 related to set-up arrangements (mainly software costs) for the LCTSS. This spending was funded by a CLG grant so has been excluded.</t>
  </si>
  <si>
    <t>The net cost of the debt recovery team is recharged across other teams. This has been reversed to avoid duplication.</t>
  </si>
  <si>
    <t>Further work to liability order (estimate at 5% of Gross Recoverable costs)</t>
  </si>
  <si>
    <t>Enforcement Costs - £59,309 was paid to HMCS for fees (50% is estimated to be attributable to enforcement) and £25,148 was paid in debt recovery costs (all enforcement)</t>
  </si>
  <si>
    <t>Collection costs for taxpayers who pay before summons issued (see calculation tab)</t>
  </si>
  <si>
    <t>Gross cost of Council Tax section</t>
  </si>
  <si>
    <t>Less grant funded expenditure</t>
  </si>
  <si>
    <t>Less recharge from debt recovery</t>
  </si>
  <si>
    <t>Adjusted gross cost</t>
  </si>
  <si>
    <t>30% of activity on routine billing activity</t>
  </si>
  <si>
    <t>70% of activity on reminders/final bills/queries</t>
  </si>
  <si>
    <t>£</t>
  </si>
  <si>
    <t>Collection costs non summons</t>
  </si>
  <si>
    <t>Collection cost summons</t>
  </si>
  <si>
    <t>No of reminders/final (from 12/13 data sheet)</t>
  </si>
  <si>
    <t>No of council tax summons (from data sheet)</t>
  </si>
  <si>
    <t>No of reminders not resulting in summons</t>
  </si>
  <si>
    <t>Weighted number of summons</t>
  </si>
  <si>
    <t>Adjusted total</t>
  </si>
  <si>
    <t>ESTIMATE THAT NON ROUTINE BILLING ACTIVITY IS SPLIT 50/50 BETWEEN THOSE PAYING ON TIME AND THOSE PROCEEDING TO SUMMONS</t>
  </si>
  <si>
    <t>Estimate of Control and monitoring time on non council tax summons activity (80%)</t>
  </si>
  <si>
    <t>Debt recovery costs for NDR/Housing Benefit/Sundry debtors (30%)</t>
  </si>
  <si>
    <t>No. of calls arising from issue of each summons is at least twice as many as for reminders, therefore</t>
  </si>
  <si>
    <t>Enforcement Costs - staff and overheads (The percentage of 21% used in this calculation was obtained by comparing the total cost of all debt recovery staff with the total cost of debt recovery staff involved in enforcement activities. The total cost for debt recovery staff was based on the salary cost and the associated cost of National Insurance and Pension Contribution)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</si>
</sst>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Symbol"/>
      <family val="1"/>
      <charset val="2"/>
    </font>
    <font>
      <sz val="11"/>
      <color theme="0" tint="-0.34998626667073579"/>
      <name val="Calibri"/>
      <family val="2"/>
      <scheme val="minor"/>
    </font>
    <fon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7">
    <xf numFmtId="0" fontId="0" fillId="0" borderId="0" xfId="0"/>
    <xf numFmtId="43" fontId="0" fillId="0" borderId="0" xfId="1" applyFont="1"/>
    <xf numFmtId="164" fontId="0" fillId="0" borderId="0" xfId="1" applyNumberFormat="1" applyFont="1"/>
    <xf numFmtId="0" fontId="0" fillId="0" borderId="0" xfId="0" applyAlignment="1">
      <alignment vertical="center"/>
    </xf>
    <xf numFmtId="0" fontId="2" fillId="0" borderId="0" xfId="0" applyFont="1" applyAlignment="1">
      <alignment vertical="center"/>
    </xf>
    <xf numFmtId="0" fontId="3" fillId="0" borderId="0" xfId="0" applyFont="1" applyAlignment="1">
      <alignment horizontal="left" vertical="center" indent="5"/>
    </xf>
    <xf numFmtId="0" fontId="0" fillId="0" borderId="0" xfId="0" applyBorder="1"/>
    <xf numFmtId="164" fontId="0" fillId="0" borderId="0" xfId="1" applyNumberFormat="1" applyFont="1" applyBorder="1"/>
    <xf numFmtId="0" fontId="2" fillId="0" borderId="0" xfId="0" applyFont="1" applyBorder="1"/>
    <xf numFmtId="0" fontId="2" fillId="0" borderId="0" xfId="0" applyFont="1"/>
    <xf numFmtId="9" fontId="0" fillId="0" borderId="0" xfId="2" applyFont="1"/>
    <xf numFmtId="164" fontId="0" fillId="0" borderId="0" xfId="0" applyNumberFormat="1"/>
    <xf numFmtId="43" fontId="0" fillId="0" borderId="0" xfId="0" applyNumberFormat="1"/>
    <xf numFmtId="0" fontId="4" fillId="0" borderId="0" xfId="0" applyFont="1" applyAlignment="1">
      <alignment horizontal="center"/>
    </xf>
    <xf numFmtId="0" fontId="4" fillId="0" borderId="0" xfId="0" applyFont="1" applyBorder="1" applyAlignment="1">
      <alignment horizontal="center"/>
    </xf>
    <xf numFmtId="164" fontId="2" fillId="0" borderId="2" xfId="1" applyNumberFormat="1" applyFont="1" applyBorder="1" applyAlignment="1">
      <alignment horizontal="center" wrapText="1"/>
    </xf>
    <xf numFmtId="164" fontId="0" fillId="0" borderId="1" xfId="1" applyNumberFormat="1" applyFont="1" applyBorder="1" applyAlignment="1">
      <alignment vertical="center"/>
    </xf>
    <xf numFmtId="0" fontId="0" fillId="0" borderId="0" xfId="0" applyBorder="1" applyAlignment="1">
      <alignment vertical="center"/>
    </xf>
    <xf numFmtId="164" fontId="0" fillId="0" borderId="0" xfId="1" applyNumberFormat="1" applyFont="1" applyBorder="1" applyAlignment="1">
      <alignment vertical="center"/>
    </xf>
    <xf numFmtId="164" fontId="0" fillId="2" borderId="1" xfId="1" applyNumberFormat="1" applyFont="1" applyFill="1" applyBorder="1" applyAlignment="1">
      <alignment vertical="center"/>
    </xf>
    <xf numFmtId="164" fontId="0" fillId="0" borderId="0" xfId="1" applyNumberFormat="1" applyFont="1" applyAlignment="1">
      <alignment vertical="center"/>
    </xf>
    <xf numFmtId="9" fontId="4" fillId="0" borderId="0" xfId="2"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9" fontId="4" fillId="0" borderId="0" xfId="2" applyFont="1" applyBorder="1" applyAlignment="1">
      <alignment horizontal="center" vertical="center"/>
    </xf>
    <xf numFmtId="0" fontId="4" fillId="0" borderId="0" xfId="0" applyFont="1" applyBorder="1" applyAlignment="1">
      <alignment horizontal="center" vertical="center"/>
    </xf>
    <xf numFmtId="164" fontId="2" fillId="0" borderId="0" xfId="1" applyNumberFormat="1" applyFont="1" applyBorder="1" applyAlignment="1">
      <alignment vertical="center"/>
    </xf>
    <xf numFmtId="0" fontId="2" fillId="0" borderId="0" xfId="0" applyFont="1" applyBorder="1" applyAlignment="1">
      <alignment vertical="center"/>
    </xf>
    <xf numFmtId="164" fontId="2" fillId="0" borderId="1" xfId="1" applyNumberFormat="1" applyFont="1" applyBorder="1" applyAlignment="1">
      <alignment vertical="center"/>
    </xf>
    <xf numFmtId="43" fontId="2" fillId="0" borderId="1" xfId="1" applyNumberFormat="1" applyFont="1" applyBorder="1" applyAlignment="1">
      <alignment vertical="center"/>
    </xf>
    <xf numFmtId="0" fontId="2" fillId="0" borderId="2" xfId="0" applyFont="1" applyBorder="1" applyAlignment="1">
      <alignment horizontal="center" wrapText="1"/>
    </xf>
    <xf numFmtId="164" fontId="2" fillId="0" borderId="0" xfId="0" applyNumberFormat="1" applyFont="1"/>
    <xf numFmtId="164" fontId="0" fillId="0" borderId="2" xfId="0" applyNumberFormat="1" applyBorder="1"/>
    <xf numFmtId="164" fontId="0" fillId="0" borderId="2" xfId="1" applyNumberFormat="1" applyFont="1" applyBorder="1"/>
    <xf numFmtId="43" fontId="2" fillId="0" borderId="0" xfId="1" applyFont="1"/>
    <xf numFmtId="0" fontId="0" fillId="0" borderId="0" xfId="0" applyAlignment="1">
      <alignment vertical="center" wrapText="1"/>
    </xf>
    <xf numFmtId="0" fontId="5" fillId="0" borderId="0" xfId="0" applyFont="1" applyAlignment="1">
      <alignmen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tabSelected="1" workbookViewId="0"/>
  </sheetViews>
  <sheetFormatPr defaultRowHeight="15" x14ac:dyDescent="0.25"/>
  <cols>
    <col min="1" max="1" width="76.5703125" customWidth="1"/>
    <col min="2" max="2" width="2.7109375" customWidth="1"/>
    <col min="3" max="3" width="13.28515625" style="2" customWidth="1"/>
    <col min="4" max="4" width="2.7109375" customWidth="1"/>
    <col min="5" max="5" width="13.28515625" style="2" customWidth="1"/>
    <col min="6" max="6" width="2.7109375" customWidth="1"/>
    <col min="7" max="7" width="13.28515625" style="2" customWidth="1"/>
    <col min="8" max="8" width="2.7109375" customWidth="1"/>
    <col min="9" max="9" width="13.28515625" style="2" customWidth="1"/>
    <col min="11" max="11" width="43" customWidth="1"/>
    <col min="12" max="12" width="11.5703125" bestFit="1" customWidth="1"/>
  </cols>
  <sheetData>
    <row r="1" spans="1:11" x14ac:dyDescent="0.25">
      <c r="A1" s="9" t="s">
        <v>7</v>
      </c>
    </row>
    <row r="2" spans="1:11" ht="45" x14ac:dyDescent="0.25">
      <c r="A2" s="4"/>
      <c r="C2" s="15" t="s">
        <v>8</v>
      </c>
      <c r="E2" s="15" t="s">
        <v>5</v>
      </c>
      <c r="G2" s="15" t="s">
        <v>3</v>
      </c>
      <c r="I2" s="15" t="s">
        <v>4</v>
      </c>
    </row>
    <row r="3" spans="1:11" x14ac:dyDescent="0.25">
      <c r="A3" s="4"/>
    </row>
    <row r="4" spans="1:11" x14ac:dyDescent="0.25">
      <c r="A4" s="3" t="s">
        <v>9</v>
      </c>
      <c r="B4" s="6"/>
      <c r="C4" s="16">
        <v>869463</v>
      </c>
      <c r="D4" s="17"/>
      <c r="E4" s="16">
        <v>647578</v>
      </c>
      <c r="F4" s="17"/>
      <c r="G4" s="16">
        <v>716076</v>
      </c>
      <c r="H4" s="17"/>
      <c r="I4" s="16">
        <v>2233117</v>
      </c>
    </row>
    <row r="5" spans="1:11" x14ac:dyDescent="0.25">
      <c r="A5" s="3"/>
      <c r="B5" s="6"/>
      <c r="C5" s="18"/>
      <c r="D5" s="17"/>
      <c r="E5" s="18"/>
      <c r="F5" s="17"/>
      <c r="G5" s="18"/>
      <c r="H5" s="17"/>
      <c r="I5" s="18"/>
    </row>
    <row r="6" spans="1:11" ht="45" x14ac:dyDescent="0.25">
      <c r="A6" s="35" t="s">
        <v>10</v>
      </c>
      <c r="C6" s="16">
        <v>84000</v>
      </c>
      <c r="D6" s="3"/>
      <c r="E6" s="19"/>
      <c r="F6" s="3"/>
      <c r="G6" s="19"/>
      <c r="H6" s="3"/>
      <c r="I6" s="16">
        <v>84000</v>
      </c>
    </row>
    <row r="7" spans="1:11" x14ac:dyDescent="0.25">
      <c r="A7" s="3"/>
      <c r="B7" s="6"/>
      <c r="C7" s="18"/>
      <c r="D7" s="17"/>
      <c r="E7" s="18"/>
      <c r="F7" s="17"/>
      <c r="G7" s="18"/>
      <c r="H7" s="17"/>
      <c r="I7" s="18"/>
    </row>
    <row r="8" spans="1:11" ht="30" x14ac:dyDescent="0.25">
      <c r="A8" s="35" t="s">
        <v>11</v>
      </c>
      <c r="C8" s="16">
        <v>40000</v>
      </c>
      <c r="D8" s="3"/>
      <c r="E8" s="19"/>
      <c r="F8" s="3"/>
      <c r="G8" s="19"/>
      <c r="H8" s="3"/>
      <c r="I8" s="16">
        <v>40000</v>
      </c>
    </row>
    <row r="9" spans="1:11" x14ac:dyDescent="0.25">
      <c r="A9" s="3"/>
      <c r="B9" s="6"/>
      <c r="C9" s="18"/>
      <c r="D9" s="17"/>
      <c r="E9" s="18"/>
      <c r="F9" s="17"/>
      <c r="G9" s="18"/>
      <c r="H9" s="17"/>
      <c r="I9" s="18"/>
    </row>
    <row r="10" spans="1:11" ht="45" x14ac:dyDescent="0.25">
      <c r="A10" s="35" t="s">
        <v>13</v>
      </c>
      <c r="C10" s="19"/>
      <c r="D10" s="3"/>
      <c r="E10" s="16">
        <v>54800</v>
      </c>
      <c r="F10" s="3"/>
      <c r="G10" s="19"/>
      <c r="H10" s="3"/>
      <c r="I10" s="16">
        <v>54800</v>
      </c>
    </row>
    <row r="11" spans="1:11" x14ac:dyDescent="0.25">
      <c r="A11" s="3"/>
      <c r="B11" s="6"/>
      <c r="C11" s="18"/>
      <c r="D11" s="17"/>
      <c r="E11" s="18"/>
      <c r="F11" s="17"/>
      <c r="G11" s="18"/>
      <c r="H11" s="17"/>
      <c r="I11" s="18"/>
    </row>
    <row r="12" spans="1:11" ht="75" x14ac:dyDescent="0.25">
      <c r="A12" s="35" t="s">
        <v>33</v>
      </c>
      <c r="C12" s="19"/>
      <c r="D12" s="3"/>
      <c r="E12" s="16">
        <f>(E4-E10)*0.21</f>
        <v>124483.37999999999</v>
      </c>
      <c r="F12" s="3"/>
      <c r="G12" s="19"/>
      <c r="H12" s="3"/>
      <c r="I12" s="16">
        <v>124483.37999999999</v>
      </c>
      <c r="K12" s="36"/>
    </row>
    <row r="13" spans="1:11" x14ac:dyDescent="0.25">
      <c r="A13" s="3"/>
      <c r="B13" s="6"/>
      <c r="C13" s="18"/>
      <c r="D13" s="17"/>
      <c r="E13" s="18"/>
      <c r="F13" s="17"/>
      <c r="G13" s="18"/>
      <c r="H13" s="17"/>
      <c r="I13" s="18"/>
    </row>
    <row r="14" spans="1:11" ht="14.45" x14ac:dyDescent="0.3">
      <c r="A14" s="3" t="s">
        <v>14</v>
      </c>
      <c r="C14" s="16">
        <v>484550.94999999995</v>
      </c>
      <c r="D14" s="3"/>
      <c r="E14" s="19"/>
      <c r="F14" s="3"/>
      <c r="G14" s="19"/>
      <c r="H14" s="3"/>
      <c r="I14" s="16">
        <v>484550.94999999995</v>
      </c>
      <c r="K14" s="11"/>
    </row>
    <row r="15" spans="1:11" ht="14.45" x14ac:dyDescent="0.3">
      <c r="A15" s="3"/>
      <c r="C15" s="20"/>
      <c r="D15" s="3"/>
      <c r="E15" s="20"/>
      <c r="F15" s="3"/>
      <c r="G15" s="20"/>
      <c r="H15" s="3"/>
      <c r="I15" s="20"/>
      <c r="K15" s="12"/>
    </row>
    <row r="16" spans="1:11" ht="14.45" x14ac:dyDescent="0.3">
      <c r="A16" s="3" t="s">
        <v>30</v>
      </c>
      <c r="C16" s="19"/>
      <c r="D16" s="3"/>
      <c r="E16" s="19"/>
      <c r="F16" s="3"/>
      <c r="G16" s="16">
        <v>572860.80000000005</v>
      </c>
      <c r="H16" s="3"/>
      <c r="I16" s="16">
        <v>572860.80000000005</v>
      </c>
      <c r="K16" s="11"/>
    </row>
    <row r="17" spans="1:12" ht="14.45" x14ac:dyDescent="0.3">
      <c r="A17" s="3"/>
      <c r="C17" s="20"/>
      <c r="D17" s="3"/>
      <c r="E17" s="20"/>
      <c r="F17" s="3"/>
      <c r="G17" s="20"/>
      <c r="H17" s="3"/>
      <c r="I17" s="20"/>
      <c r="K17" s="12"/>
    </row>
    <row r="18" spans="1:12" ht="14.45" x14ac:dyDescent="0.3">
      <c r="A18" s="3" t="s">
        <v>31</v>
      </c>
      <c r="C18" s="19"/>
      <c r="D18" s="3"/>
      <c r="E18" s="16">
        <v>140488.386</v>
      </c>
      <c r="F18" s="3"/>
      <c r="G18" s="19"/>
      <c r="H18" s="3"/>
      <c r="I18" s="16">
        <v>140488.386</v>
      </c>
      <c r="K18" s="12"/>
      <c r="L18" s="12"/>
    </row>
    <row r="19" spans="1:12" ht="14.45" x14ac:dyDescent="0.3">
      <c r="A19" s="3"/>
      <c r="C19" s="20"/>
      <c r="D19" s="3"/>
      <c r="E19" s="20"/>
      <c r="F19" s="3"/>
      <c r="G19" s="20"/>
      <c r="H19" s="3"/>
      <c r="I19" s="20"/>
      <c r="L19" s="12"/>
    </row>
    <row r="20" spans="1:12" ht="14.45" x14ac:dyDescent="0.3">
      <c r="A20" s="3" t="s">
        <v>6</v>
      </c>
      <c r="C20" s="16">
        <v>260912.05000000005</v>
      </c>
      <c r="D20" s="3"/>
      <c r="E20" s="16">
        <v>327806.234</v>
      </c>
      <c r="F20" s="3"/>
      <c r="G20" s="16">
        <v>143215.19999999995</v>
      </c>
      <c r="H20" s="3"/>
      <c r="I20" s="16">
        <v>731933.48400000017</v>
      </c>
    </row>
    <row r="21" spans="1:12" ht="14.45" x14ac:dyDescent="0.3">
      <c r="A21" s="3"/>
      <c r="B21" s="13"/>
      <c r="C21" s="21">
        <v>0.30008413238976245</v>
      </c>
      <c r="D21" s="22"/>
      <c r="E21" s="21">
        <v>0.5062034751026131</v>
      </c>
      <c r="F21" s="22"/>
      <c r="G21" s="21">
        <v>0.19999999999999993</v>
      </c>
      <c r="H21" s="23"/>
      <c r="I21" s="21">
        <v>0.32776315974487685</v>
      </c>
    </row>
    <row r="22" spans="1:12" ht="14.45" x14ac:dyDescent="0.3">
      <c r="A22" s="3" t="s">
        <v>12</v>
      </c>
      <c r="B22" s="13"/>
      <c r="C22" s="21"/>
      <c r="D22" s="22"/>
      <c r="E22" s="21"/>
      <c r="F22" s="22"/>
      <c r="G22" s="21"/>
      <c r="H22" s="23"/>
      <c r="I22" s="16">
        <v>36596.674200000009</v>
      </c>
    </row>
    <row r="23" spans="1:12" x14ac:dyDescent="0.25">
      <c r="A23" s="3"/>
      <c r="B23" s="14"/>
      <c r="C23" s="24"/>
      <c r="D23" s="25"/>
      <c r="E23" s="24"/>
      <c r="F23" s="25"/>
      <c r="G23" s="24"/>
      <c r="H23" s="23"/>
      <c r="I23" s="24"/>
    </row>
    <row r="24" spans="1:12" s="9" customFormat="1" x14ac:dyDescent="0.25">
      <c r="A24" s="4" t="s">
        <v>2</v>
      </c>
      <c r="B24" s="8"/>
      <c r="C24" s="26"/>
      <c r="D24" s="27"/>
      <c r="E24" s="26"/>
      <c r="F24" s="27"/>
      <c r="G24" s="26"/>
      <c r="H24" s="4"/>
      <c r="I24" s="28">
        <v>695336.80980000016</v>
      </c>
    </row>
    <row r="25" spans="1:12" x14ac:dyDescent="0.25">
      <c r="A25" s="3"/>
      <c r="B25" s="6"/>
      <c r="C25" s="18"/>
      <c r="D25" s="17"/>
      <c r="E25" s="18"/>
      <c r="F25" s="17"/>
      <c r="G25" s="18"/>
      <c r="H25" s="3"/>
      <c r="I25" s="18"/>
    </row>
    <row r="26" spans="1:12" s="9" customFormat="1" x14ac:dyDescent="0.25">
      <c r="A26" s="4" t="s">
        <v>1</v>
      </c>
      <c r="B26" s="8"/>
      <c r="C26" s="26"/>
      <c r="D26" s="27"/>
      <c r="E26" s="26"/>
      <c r="F26" s="27"/>
      <c r="G26" s="26"/>
      <c r="H26" s="4"/>
      <c r="I26" s="28">
        <v>9396</v>
      </c>
    </row>
    <row r="27" spans="1:12" x14ac:dyDescent="0.25">
      <c r="A27" s="3"/>
      <c r="B27" s="6"/>
      <c r="C27" s="18"/>
      <c r="D27" s="17"/>
      <c r="E27" s="18"/>
      <c r="F27" s="17"/>
      <c r="G27" s="18"/>
      <c r="H27" s="3"/>
      <c r="I27" s="20"/>
    </row>
    <row r="28" spans="1:12" s="9" customFormat="1" x14ac:dyDescent="0.25">
      <c r="A28" s="4" t="s">
        <v>0</v>
      </c>
      <c r="B28" s="8"/>
      <c r="C28" s="26"/>
      <c r="D28" s="27"/>
      <c r="E28" s="26"/>
      <c r="F28" s="27"/>
      <c r="G28" s="26"/>
      <c r="H28" s="27"/>
      <c r="I28" s="29">
        <v>74</v>
      </c>
    </row>
    <row r="29" spans="1:12" x14ac:dyDescent="0.25">
      <c r="A29" s="3"/>
      <c r="B29" s="6"/>
      <c r="C29" s="7"/>
      <c r="D29" s="6"/>
      <c r="E29" s="7"/>
      <c r="F29" s="6"/>
      <c r="G29" s="7"/>
    </row>
    <row r="31" spans="1:12" x14ac:dyDescent="0.25">
      <c r="A31" s="3"/>
    </row>
    <row r="32" spans="1:12" x14ac:dyDescent="0.25">
      <c r="A32" s="3"/>
    </row>
    <row r="33" spans="1:1" x14ac:dyDescent="0.25">
      <c r="A33" s="3"/>
    </row>
    <row r="34" spans="1:1" x14ac:dyDescent="0.25">
      <c r="A34" s="3"/>
    </row>
    <row r="35" spans="1:1" x14ac:dyDescent="0.25">
      <c r="A35" s="3"/>
    </row>
    <row r="36" spans="1:1" x14ac:dyDescent="0.25">
      <c r="A36" s="5"/>
    </row>
    <row r="37" spans="1:1" x14ac:dyDescent="0.25">
      <c r="A37" s="5"/>
    </row>
    <row r="38" spans="1:1" x14ac:dyDescent="0.25">
      <c r="A38" s="5"/>
    </row>
    <row r="39" spans="1:1" x14ac:dyDescent="0.25">
      <c r="A39" s="3"/>
    </row>
  </sheetData>
  <pageMargins left="0.7" right="0.7" top="0.75" bottom="0.75" header="0.3" footer="0.3"/>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5"/>
  <sheetViews>
    <sheetView workbookViewId="0">
      <selection activeCell="A17" sqref="A17"/>
    </sheetView>
  </sheetViews>
  <sheetFormatPr defaultRowHeight="15" x14ac:dyDescent="0.25"/>
  <cols>
    <col min="1" max="1" width="45.140625" style="1" bestFit="1" customWidth="1"/>
    <col min="2" max="2" width="11.5703125" style="2" bestFit="1" customWidth="1"/>
    <col min="3" max="3" width="11.5703125" bestFit="1" customWidth="1"/>
    <col min="4" max="5" width="13" customWidth="1"/>
  </cols>
  <sheetData>
    <row r="2" spans="1:5" ht="45" x14ac:dyDescent="0.25">
      <c r="B2" s="2" t="s">
        <v>21</v>
      </c>
      <c r="D2" s="30" t="s">
        <v>22</v>
      </c>
      <c r="E2" s="30" t="s">
        <v>23</v>
      </c>
    </row>
    <row r="3" spans="1:5" x14ac:dyDescent="0.25">
      <c r="A3" s="1" t="s">
        <v>15</v>
      </c>
      <c r="B3" s="2">
        <v>869463</v>
      </c>
    </row>
    <row r="4" spans="1:5" x14ac:dyDescent="0.25">
      <c r="A4" s="1" t="s">
        <v>16</v>
      </c>
      <c r="B4" s="2">
        <v>-84000</v>
      </c>
    </row>
    <row r="5" spans="1:5" x14ac:dyDescent="0.25">
      <c r="A5" s="1" t="s">
        <v>17</v>
      </c>
      <c r="B5" s="2">
        <v>-40000</v>
      </c>
    </row>
    <row r="6" spans="1:5" x14ac:dyDescent="0.25">
      <c r="A6" s="1" t="s">
        <v>18</v>
      </c>
      <c r="B6" s="2">
        <f>SUM(B3:B5)</f>
        <v>745463</v>
      </c>
    </row>
    <row r="8" spans="1:5" x14ac:dyDescent="0.25">
      <c r="A8" s="1" t="s">
        <v>19</v>
      </c>
      <c r="B8" s="11">
        <f>B6*0.3</f>
        <v>223638.9</v>
      </c>
      <c r="D8" s="11">
        <f>B8</f>
        <v>223638.9</v>
      </c>
      <c r="E8" s="11">
        <v>0</v>
      </c>
    </row>
    <row r="9" spans="1:5" x14ac:dyDescent="0.25">
      <c r="A9" s="1" t="s">
        <v>20</v>
      </c>
      <c r="B9" s="2">
        <f>B6-B8</f>
        <v>521824.1</v>
      </c>
      <c r="D9" s="32">
        <f>B9*0.5</f>
        <v>260912.05</v>
      </c>
      <c r="E9" s="32">
        <f>D9</f>
        <v>260912.05</v>
      </c>
    </row>
    <row r="10" spans="1:5" x14ac:dyDescent="0.25">
      <c r="D10" s="31">
        <f>D8+D9</f>
        <v>484550.94999999995</v>
      </c>
      <c r="E10" s="31">
        <f>E8+E9</f>
        <v>260912.05</v>
      </c>
    </row>
    <row r="16" spans="1:5" x14ac:dyDescent="0.25">
      <c r="A16" s="1" t="s">
        <v>24</v>
      </c>
      <c r="B16" s="2">
        <v>33100</v>
      </c>
    </row>
    <row r="17" spans="1:3" ht="14.45" x14ac:dyDescent="0.3">
      <c r="A17" s="1" t="s">
        <v>25</v>
      </c>
      <c r="B17" s="33">
        <v>9396</v>
      </c>
    </row>
    <row r="18" spans="1:3" ht="14.45" x14ac:dyDescent="0.3">
      <c r="A18" s="1" t="s">
        <v>26</v>
      </c>
      <c r="B18" s="2">
        <f>B16-B17</f>
        <v>23704</v>
      </c>
      <c r="C18" s="10">
        <f>B18/B23</f>
        <v>0.55779367469879515</v>
      </c>
    </row>
    <row r="20" spans="1:3" ht="14.45" x14ac:dyDescent="0.3">
      <c r="A20" s="1" t="s">
        <v>32</v>
      </c>
    </row>
    <row r="21" spans="1:3" ht="14.45" x14ac:dyDescent="0.3">
      <c r="A21" s="1" t="s">
        <v>27</v>
      </c>
      <c r="B21" s="2">
        <f>B17*2</f>
        <v>18792</v>
      </c>
      <c r="C21" s="10">
        <f>B21/B23</f>
        <v>0.44220632530120479</v>
      </c>
    </row>
    <row r="23" spans="1:3" ht="14.45" x14ac:dyDescent="0.3">
      <c r="A23" s="1" t="s">
        <v>28</v>
      </c>
      <c r="B23" s="2">
        <f>B18+B21</f>
        <v>42496</v>
      </c>
    </row>
    <row r="25" spans="1:3" ht="14.45" x14ac:dyDescent="0.3">
      <c r="A25" s="34"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calculation</vt:lpstr>
    </vt:vector>
  </TitlesOfParts>
  <Company>North East Lincolnshire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Woollatt, Robert</dc:creator>
  <cp:lastModifiedBy>England, Zoe</cp:lastModifiedBy>
  <cp:lastPrinted>2013-08-29T14:00:38Z</cp:lastPrinted>
  <dcterms:created xsi:type="dcterms:W3CDTF">2013-08-29T07:59:49Z</dcterms:created>
  <dcterms:modified xsi:type="dcterms:W3CDTF">2015-03-04T09:07:17Z</dcterms:modified>
</cp:coreProperties>
</file>